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360" yWindow="150" windowWidth="14355" windowHeight="2640" tabRatio="898"/>
  </bookViews>
  <sheets>
    <sheet name="G1 Área queim.UC" sheetId="1" r:id="rId1"/>
    <sheet name="G2 Área queim.MP+AF" sheetId="5" r:id="rId2"/>
    <sheet name="G3 Progr. Alt" sheetId="6" r:id="rId3"/>
    <sheet name="C1 I1 Alternativas" sheetId="7" r:id="rId4"/>
    <sheet name="C1 I2 PO em MP" sheetId="8" r:id="rId5"/>
    <sheet name="C1 I3 PP em UC" sheetId="17" r:id="rId6"/>
    <sheet name="C2 I1 Termo de Comp." sheetId="10" r:id="rId7"/>
    <sheet name="C3 I1 Sist. Monit." sheetId="11" r:id="rId8"/>
    <sheet name="C3 I2 GEE" sheetId="13" r:id="rId9"/>
    <sheet name="C4 I1 Instr. disseminados" sheetId="15" r:id="rId10"/>
  </sheets>
  <definedNames>
    <definedName name="_xlnm.Print_Area" localSheetId="3">'C1 I1 Alternativas'!$A$1:$G$14</definedName>
    <definedName name="_xlnm.Print_Area" localSheetId="4">'C1 I2 PO em MP'!$A$1:$V$15</definedName>
    <definedName name="_xlnm.Print_Area" localSheetId="5">'C1 I3 PP em UC'!$A$1:$Q$15</definedName>
    <definedName name="_xlnm.Print_Area" localSheetId="6">'C2 I1 Termo de Comp.'!$A$1:$Q$15</definedName>
    <definedName name="_xlnm.Print_Area" localSheetId="7">'C3 I1 Sist. Monit.'!$A$1:$D$14</definedName>
    <definedName name="_xlnm.Print_Area" localSheetId="8">'C3 I2 GEE'!$A$1:$Q$16</definedName>
    <definedName name="_xlnm.Print_Area" localSheetId="9">'C4 I1 Instr. disseminados'!$A$1:$D$14</definedName>
    <definedName name="_xlnm.Print_Area" localSheetId="0">'G1 Área queim.UC'!$A$1:$M$27</definedName>
    <definedName name="_xlnm.Print_Area" localSheetId="1">'G2 Área queim.MP+AF'!$A$1:$T$27</definedName>
    <definedName name="_xlnm.Print_Area" localSheetId="2">'G3 Progr. Alt'!$A$1:$C$15</definedName>
  </definedNames>
  <calcPr calcId="145621" concurrentCalc="0"/>
</workbook>
</file>

<file path=xl/calcChain.xml><?xml version="1.0" encoding="utf-8"?>
<calcChain xmlns="http://schemas.openxmlformats.org/spreadsheetml/2006/main">
  <c r="L27" i="1"/>
  <c r="K27"/>
  <c r="J27"/>
  <c r="H27"/>
  <c r="G27"/>
  <c r="F27"/>
  <c r="E27"/>
  <c r="D27"/>
  <c r="C27"/>
  <c r="I20" i="5"/>
  <c r="S26"/>
  <c r="S25"/>
  <c r="S27"/>
  <c r="N27"/>
  <c r="I27"/>
  <c r="S18"/>
  <c r="S17"/>
  <c r="S16"/>
  <c r="S15"/>
  <c r="S14"/>
  <c r="S13"/>
  <c r="S19"/>
  <c r="N21"/>
  <c r="N14"/>
  <c r="N15"/>
  <c r="N16"/>
  <c r="N17"/>
  <c r="N18"/>
  <c r="N19"/>
  <c r="N13"/>
  <c r="N24"/>
  <c r="J23"/>
  <c r="J24"/>
  <c r="J22"/>
  <c r="J27"/>
  <c r="I23"/>
  <c r="I24"/>
  <c r="I22"/>
  <c r="D20"/>
  <c r="D21"/>
  <c r="E20"/>
  <c r="E21"/>
  <c r="F20"/>
  <c r="F21"/>
  <c r="G20"/>
  <c r="G21"/>
  <c r="H20"/>
  <c r="H21"/>
  <c r="I21"/>
  <c r="C21"/>
  <c r="N20"/>
  <c r="O27"/>
  <c r="O24"/>
  <c r="O21"/>
  <c r="J21"/>
  <c r="S20"/>
  <c r="I13"/>
  <c r="I14"/>
  <c r="I15"/>
  <c r="I16"/>
  <c r="I17"/>
  <c r="I18"/>
  <c r="I19"/>
  <c r="C20"/>
  <c r="L20"/>
  <c r="M20"/>
  <c r="L27"/>
  <c r="M27"/>
  <c r="D27"/>
  <c r="E27"/>
  <c r="F27"/>
  <c r="G27"/>
  <c r="H27"/>
  <c r="C27"/>
  <c r="M27" i="1"/>
  <c r="M24"/>
  <c r="G24"/>
  <c r="G13"/>
  <c r="G14"/>
  <c r="G15"/>
  <c r="G16"/>
  <c r="G17"/>
  <c r="G18"/>
  <c r="G19"/>
  <c r="G20"/>
  <c r="H24"/>
  <c r="G23"/>
  <c r="H23"/>
  <c r="G22"/>
  <c r="H22"/>
  <c r="K20"/>
  <c r="K21"/>
  <c r="J20"/>
  <c r="J21"/>
  <c r="L21" i="5"/>
  <c r="M21"/>
  <c r="Q20"/>
  <c r="Q21"/>
  <c r="R20"/>
  <c r="R21"/>
  <c r="C20" i="1"/>
  <c r="C21"/>
  <c r="D20"/>
  <c r="D21"/>
  <c r="E20"/>
  <c r="E21"/>
  <c r="F20"/>
  <c r="F21"/>
  <c r="G12"/>
  <c r="L13"/>
  <c r="L14"/>
  <c r="L15"/>
  <c r="L16"/>
  <c r="L17"/>
  <c r="L18"/>
  <c r="L19"/>
  <c r="L24"/>
  <c r="L12"/>
  <c r="L20"/>
  <c r="L21"/>
  <c r="M21"/>
  <c r="S21" i="5"/>
  <c r="G21" i="1"/>
  <c r="H21"/>
</calcChain>
</file>

<file path=xl/sharedStrings.xml><?xml version="1.0" encoding="utf-8"?>
<sst xmlns="http://schemas.openxmlformats.org/spreadsheetml/2006/main" count="478" uniqueCount="154">
  <si>
    <t>TOTAL</t>
  </si>
  <si>
    <t>TI Parque do Araguaia</t>
  </si>
  <si>
    <t xml:space="preserve"> - </t>
  </si>
  <si>
    <t>ICMBio, Naturatins</t>
  </si>
  <si>
    <t>Ibama/Prevfogo, Semades, Naturatins</t>
  </si>
  <si>
    <t>Parque Estadual do Jalapão</t>
  </si>
  <si>
    <t>N/A</t>
  </si>
  <si>
    <t>Ibama/Prevfogo, Ruraltins</t>
  </si>
  <si>
    <t>Impl.</t>
  </si>
  <si>
    <t>Inpe, Ibama/CSR</t>
  </si>
  <si>
    <t>Inpe</t>
  </si>
  <si>
    <t>Total</t>
  </si>
  <si>
    <t>PN do Araguaia</t>
  </si>
  <si>
    <t>PN das Nascentes do Rio Parnaíba</t>
  </si>
  <si>
    <t>EE Serra Geral do Tocantins</t>
  </si>
  <si>
    <t>PN Chapada das Mesas</t>
  </si>
  <si>
    <t>PN das Nascentes do Rio Parnaiba</t>
  </si>
  <si>
    <t>PN Sempre Vivas</t>
  </si>
  <si>
    <t>Mateiros (TO)</t>
  </si>
  <si>
    <t>Ponte Alta (TO)</t>
  </si>
  <si>
    <t>Baixa Grande do Ribeiro (PI)</t>
  </si>
  <si>
    <t>Bom Jesus (PI)</t>
  </si>
  <si>
    <t>Formoso do Araguaia (TO)</t>
  </si>
  <si>
    <t>Pium (TO)</t>
  </si>
  <si>
    <t>Dueré (TO)</t>
  </si>
  <si>
    <t>Lagoa da Confusão (TO)</t>
  </si>
  <si>
    <t xml:space="preserve"> -</t>
  </si>
  <si>
    <t xml:space="preserve">Inpe </t>
  </si>
  <si>
    <t>TI Xerente</t>
  </si>
  <si>
    <t>x</t>
  </si>
  <si>
    <t>-</t>
  </si>
  <si>
    <t>Prevenção, Controle e Monitoramento de Incêndios no Cerrado (11_III_036_BRA_G_Cerrado)
Tabela de Monitoramento dos Indicadores</t>
  </si>
  <si>
    <r>
      <t xml:space="preserve">Objetivo Geral
</t>
    </r>
    <r>
      <rPr>
        <sz val="14"/>
        <color theme="1"/>
        <rFont val="Calibri"/>
        <family val="2"/>
        <scheme val="minor"/>
      </rPr>
      <t>O aprimoramento do manejo integrado do fogo em áreas selecionadas do Cerrado contribui para a manutenção das funções do Cerrado como sumidouro de carbono de relevância global, para a redução das emissões de gases de efeito estufa e para a proteção da biodiversidade</t>
    </r>
  </si>
  <si>
    <t>INDICADOR 1</t>
  </si>
  <si>
    <t>969.714 hectares</t>
  </si>
  <si>
    <t>727.286 hectares</t>
  </si>
  <si>
    <t>66.857 hectares</t>
  </si>
  <si>
    <t>65.414 hectares</t>
  </si>
  <si>
    <t>Interpretação do Indicador</t>
  </si>
  <si>
    <t>Linha base 
(UC Fase 1)</t>
  </si>
  <si>
    <t>Meta (-25% até 2016)
(UC Fase 1)</t>
  </si>
  <si>
    <t>Linha base 
(UC Fase 2)</t>
  </si>
  <si>
    <t>Meta (-5% até 2016)
(UC Fase 2)</t>
  </si>
  <si>
    <t>Responsável</t>
  </si>
  <si>
    <t>Unidade</t>
  </si>
  <si>
    <t>Frequência de coleta de dados</t>
  </si>
  <si>
    <t>Anual</t>
  </si>
  <si>
    <t>Hectares (ha) de área queimada</t>
  </si>
  <si>
    <t>Método de coleta de dados</t>
  </si>
  <si>
    <t xml:space="preserve">O indicador é calculado anualmente pelo INPE, com base nos dados coletos pelos sensores MODIS nos satélites Aqua e Terra. INPE desenvolveu uma metodologia automatizada para o cálculo de área queimada no âmbito da primeira fase do Projeto. </t>
  </si>
  <si>
    <t>ANO</t>
  </si>
  <si>
    <t>% Variação da linha base</t>
  </si>
  <si>
    <t>Área da UC</t>
  </si>
  <si>
    <t>Cálculo da linha base</t>
  </si>
  <si>
    <r>
      <t xml:space="preserve">Linha base </t>
    </r>
    <r>
      <rPr>
        <sz val="14"/>
        <color theme="1"/>
        <rFont val="Calibri"/>
        <family val="2"/>
        <scheme val="minor"/>
      </rPr>
      <t>(Média dos anos 2005-2011)</t>
    </r>
  </si>
  <si>
    <r>
      <t xml:space="preserve">Meta </t>
    </r>
    <r>
      <rPr>
        <sz val="14"/>
        <color theme="1"/>
        <rFont val="Calibri"/>
        <family val="2"/>
        <scheme val="minor"/>
      </rPr>
      <t>(-25% em UC da Fase 1;
 -5% em UC da Fase 2 até 2016)</t>
    </r>
  </si>
  <si>
    <t>Cálculo do indicador</t>
  </si>
  <si>
    <r>
      <t xml:space="preserve">Indicador </t>
    </r>
    <r>
      <rPr>
        <sz val="14"/>
        <color theme="1"/>
        <rFont val="Calibri"/>
        <family val="2"/>
        <scheme val="minor"/>
      </rPr>
      <t>(Média dos anos 2012-2016)</t>
    </r>
  </si>
  <si>
    <r>
      <rPr>
        <b/>
        <sz val="16"/>
        <color theme="1"/>
        <rFont val="Calibri"/>
        <family val="2"/>
        <scheme val="minor"/>
      </rPr>
      <t>Objetivo Geral</t>
    </r>
    <r>
      <rPr>
        <b/>
        <sz val="22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O aprimoramento do manejo integrado do fogo em áreas selecionadas do Cerrado contribui para a manutenção das funções do Cerrado como sumidouro de carbono de relevância global, para a redução das emissões de gases de efeito estufa e para a proteção da biodiversidade</t>
    </r>
  </si>
  <si>
    <t xml:space="preserve">Redução em 10% na área queimada de 8 municípios prioritáriose 2 áreas federais, em áreas com vegetação nativa </t>
  </si>
  <si>
    <t>INDICADOR 2</t>
  </si>
  <si>
    <t>Linha base
(Municípios Fase 1)</t>
  </si>
  <si>
    <t>Meta (-10% até 2016)</t>
  </si>
  <si>
    <t>Linha base
(Municípios Fase 2)</t>
  </si>
  <si>
    <t>Linha base
(Áreas federais)</t>
  </si>
  <si>
    <t>Hectar (ha) de área queimada</t>
  </si>
  <si>
    <t>Área do município/ 
área federal</t>
  </si>
  <si>
    <t>%Variação da linha base</t>
  </si>
  <si>
    <r>
      <t xml:space="preserve">Meta </t>
    </r>
    <r>
      <rPr>
        <sz val="14"/>
        <color theme="1"/>
        <rFont val="Calibri"/>
        <family val="2"/>
        <scheme val="minor"/>
      </rPr>
      <t>(-10% até 2016)</t>
    </r>
  </si>
  <si>
    <t>anual</t>
  </si>
  <si>
    <t>Frequencia de coleta de dados</t>
  </si>
  <si>
    <t>Método de coleta dos dados</t>
  </si>
  <si>
    <t>Responsavél</t>
  </si>
  <si>
    <t>Meta</t>
  </si>
  <si>
    <t>Linha base</t>
  </si>
  <si>
    <t>Descrição</t>
  </si>
  <si>
    <t>Nº de instrumentos e abordagens disseminados</t>
  </si>
  <si>
    <t>Ano</t>
  </si>
  <si>
    <t>Indicador</t>
  </si>
  <si>
    <t>Não existem instrumentos e abordagems do projeto que foram elaborados para disseminação.</t>
  </si>
  <si>
    <t>MMA e parceiros</t>
  </si>
  <si>
    <t>Folders, apostilas e publicações elaboradas, e solicitadas de outras instituições.</t>
  </si>
  <si>
    <t xml:space="preserve">Linha base </t>
  </si>
  <si>
    <t>Metodo de coleta dos dados</t>
  </si>
  <si>
    <r>
      <t xml:space="preserve">Objetivo Componente 3
</t>
    </r>
    <r>
      <rPr>
        <sz val="16"/>
        <color theme="1"/>
        <rFont val="Calibri"/>
        <family val="2"/>
        <scheme val="minor"/>
      </rPr>
      <t>Os instrumentos de monitoramento de queimadas e desmatamentos no Cerrado, prontos para implantação, disponibilizam informações relevantes para a tomada de decisão sobre a proteção do clima e a conservação da biodiversidade</t>
    </r>
  </si>
  <si>
    <t>Emissões</t>
  </si>
  <si>
    <t>Pot. Redução</t>
  </si>
  <si>
    <t>Consulta anual aos usuários das informações</t>
  </si>
  <si>
    <t>Os usuários (por exemplo, ICMBio, Prevfogo, autoridades estaduais) das informações sobre área queimada e desmatamento no Cerrado, disponibilizadas pelos sistemas de monitoramento aprimorados ou recém-desenvolvidos, confirmam a utilidade das informações.</t>
  </si>
  <si>
    <t>Os sistemas de monitoramento não disponibilizam informações sobre área queimada e desmatamento em tempo quase real para o Cerrado</t>
  </si>
  <si>
    <r>
      <t xml:space="preserve">Os sistemas de monitoramento não disponibilizam informações sobre </t>
    </r>
    <r>
      <rPr>
        <b/>
        <sz val="12"/>
        <color theme="1"/>
        <rFont val="Calibri"/>
        <family val="2"/>
        <scheme val="minor"/>
      </rPr>
      <t xml:space="preserve">o desmatamento </t>
    </r>
    <r>
      <rPr>
        <sz val="12"/>
        <color theme="1"/>
        <rFont val="Calibri"/>
        <family val="2"/>
        <scheme val="minor"/>
      </rPr>
      <t>em tempo quase real para o Cerrado.</t>
    </r>
  </si>
  <si>
    <r>
      <t xml:space="preserve">Os sistemas de monitoramento não disponibilizam informações sobre </t>
    </r>
    <r>
      <rPr>
        <b/>
        <sz val="12"/>
        <color theme="1"/>
        <rFont val="Calibri"/>
        <family val="2"/>
        <scheme val="minor"/>
      </rPr>
      <t>a área queimada</t>
    </r>
    <r>
      <rPr>
        <sz val="12"/>
        <color theme="1"/>
        <rFont val="Calibri"/>
        <family val="2"/>
        <scheme val="minor"/>
      </rPr>
      <t xml:space="preserve"> em tempo quase real para o Cerrado.</t>
    </r>
  </si>
  <si>
    <t>Um termo de compromisso firmado (EE Serra Gerla do Tocantins)</t>
  </si>
  <si>
    <t>5 termos de compromisso firmados e implementados</t>
  </si>
  <si>
    <t>Apresentação do termo de compromisso elaborado e firmado e relatórios anuais</t>
  </si>
  <si>
    <t>Firmado</t>
  </si>
  <si>
    <t>INDICADOR 3</t>
  </si>
  <si>
    <t>Elabo-rado</t>
  </si>
  <si>
    <t>Implementado</t>
  </si>
  <si>
    <r>
      <t xml:space="preserve">Objetivo Componente 1
</t>
    </r>
    <r>
      <rPr>
        <sz val="16"/>
        <color theme="1"/>
        <rFont val="Calibri"/>
        <family val="2"/>
        <scheme val="minor"/>
      </rPr>
      <t>O manejo integrado do fogo em unidades de conservação, áreas federais e municípios selecionados no Cerrado é melhorado</t>
    </r>
  </si>
  <si>
    <t>Plano operativo elaborado e avaliação da implementação mediante relatórios anuais</t>
  </si>
  <si>
    <t>Relatórios anuais de atividades do Ibama/Prevfogo e Semades</t>
  </si>
  <si>
    <t>Em 8 municípios e 2 áreas federais são implementados, de forma coordenada, planos operativos de prevenção e combate aos incêndios florestais.</t>
  </si>
  <si>
    <t>2 novas alternativas ao uso do fogo (técnicas de queima controlada na agricultura, respectivamente) são disseminadas e utilizadas</t>
  </si>
  <si>
    <t>1 alternativa disseminada</t>
  </si>
  <si>
    <t xml:space="preserve">2 alternativas disseminadas e utilizadas </t>
  </si>
  <si>
    <t>Relatórios anuais de atividades do Ruraltins e Prevfogo</t>
  </si>
  <si>
    <t>Nº de alternativas utilizadas</t>
  </si>
  <si>
    <t>Nº de alternativas disseminadas</t>
  </si>
  <si>
    <r>
      <rPr>
        <b/>
        <sz val="14"/>
        <color theme="1"/>
        <rFont val="Calibri"/>
        <family val="2"/>
        <scheme val="minor"/>
      </rPr>
      <t>Objetivo Geral</t>
    </r>
    <r>
      <rPr>
        <sz val="14"/>
        <color theme="1"/>
        <rFont val="Calibri"/>
        <family val="2"/>
        <scheme val="minor"/>
      </rPr>
      <t xml:space="preserve">
O aprimoramento do manejo integrado do fogo em áreas selecionadas do Cerrado contribui para a manutenção das funções do Cerrado como sumidouro de carbono de relevância global, para a redução das emissões de gases de efeito estufa e para a proteção da biodiversidade</t>
    </r>
  </si>
  <si>
    <t>Implantação de um novo programa e/ou estratégia ao nível governamental (federal eou estadual) em base dos resultados do projeto para facilitar a difusão de alternativas ao uso do fogo</t>
  </si>
  <si>
    <t>Apresentação do programa e/ou estratégia de difusão</t>
  </si>
  <si>
    <t>Não existe um programa e/ou estratégia ao nível governamental de difusão de alternativas ao uso do fogo</t>
  </si>
  <si>
    <t>PE Jalapão</t>
  </si>
  <si>
    <t xml:space="preserve">Redução em 10% na área queimada de 8 municípios prioritários e 2 áreas federais, em áreas com vegetação nativa .
São levados em consideração os grandes incêndios, relevantes para o clima e para a biodiversidade nos meses de seca. Considerando que o período de seca varia de região para região, serão consideradas as áreas queimadas nos seguitnes períodos para ase seguintes unidades de conservação: 
junho a outubro - Mateiros, Ponte Alta do Tocantins, Terra Indígena Xerente
julho a outubro - Dueré, Lagoa da Confusão, Formoso do Araguaia, Pium, Baixa Grande do Ribeiro, Bom Jesus do Piauí, Terra Indígena Parque do Araguaia
Municípios da Fase 1: Mateiros, Ponte Alta do Tocantins, Formoso do Araguaia, Pium, Baixa Grande do Ribeiro, Bom Jesus do Piauí (média dos anos 2012-2016)
Municípios da Fase 2: Dueré, Lagoa da Confusão (média dos anos 2014-2016)
Áreas Federais: Terra Indígena Parque do Araguaia, Terra Indígena Xerente (média dos anos 2015-2016)
A linha base é calculada a partir da média de área queimada nos 8 municípios prioritários e nas 2 áreas federais, em áreas com vegetação nativa, dos 2005-2011. </t>
  </si>
  <si>
    <t xml:space="preserve">Para calcular a área com vegetação nativa, é substituida a área desmatada até 2010. Isso será a base de referência para a duração do Projeto. A área queimada é calculada anualmente pelo INPE, com base nos dados coletos pelos sensores MODIS nos satélites Aqua e Terra. INPE desenvolveu uma metodologia automatizada para o cálculo de área queimada no âmbito da primeira fase do Projeto. </t>
  </si>
  <si>
    <t>Implantação de um novo programa e/ou estratégia ao nível governamental (federal e/ou estadual) em base dos resultados do projeto para facilitar a difusão de alternativas ao uso do fogo</t>
  </si>
  <si>
    <t>Não existe um programa e/ou uma estratégia ao nível governamental (federal ou estadual) de difusão de alternativas ao uso do fogo</t>
  </si>
  <si>
    <t>Um programa ao nível governamental (federal ou estadual) com base dos resultados do projeto é implantado até 2016</t>
  </si>
  <si>
    <t>SEMARH, Ruraltins</t>
  </si>
  <si>
    <t>A promoção de alternativas ao uso do fogo na agricultura no estado de Tocantins resultou numa sensibilização para o tema, inclusive ao nível governamental. Está sendo discutido como a promoção de alternativas ao uso do fogo pode ser integrado no "Programa de Educação Ambiental na Agricultura Familiar" do Tocantins.</t>
  </si>
  <si>
    <t>Manejo de pastagem ecológica</t>
  </si>
  <si>
    <t>2 novas alternativas ao uso do fogo (por exemplo, pastagem ecológica ou uso alternativo de frutos do Cerrado) são disseminadas e utilizadas</t>
  </si>
  <si>
    <t>Em 8 municípios e 2 áreas federais são executados os planos operativos de prevenção e combate aos incêndios florestais, de forma coordenada com instituições estaduais e municipais (por exemplo, Defesa Civil, Município)</t>
  </si>
  <si>
    <t>8 municípios e 2 áreas federais elaboraram e estão implementando planos operativos de prevenção e combate aos incêndios florestais, de forma coordenada com instituições estaduais e municipais.</t>
  </si>
  <si>
    <t>4 Unidades de Conservação (EE Serra Geral do Tocantins, PN do Araguaia, PN Nascentes do Rio Parnaíba, Parque Estadual do Jalapão) contam com um plano de proteção atualizado em 2013.* 
A UC federal PN Chapada das Mesas conta com o plano de proteção não atualizado e a UC federal PN Sempre Vivas não dispõe de plano de proteção. 
* OBS: Resultado da primeira fase do Projeto</t>
  </si>
  <si>
    <t>6 Unidades de Conservação elaboraram e estão implementando um plano de proteção atualizado.</t>
  </si>
  <si>
    <t>Em 6 Unidades de Conservação são elaborados e implementados os planos de proteção</t>
  </si>
  <si>
    <t>Em 6 Unidades de Conservação são elaborados e implementados planos de proteção</t>
  </si>
  <si>
    <r>
      <t xml:space="preserve">Objetivo Componente 1
</t>
    </r>
    <r>
      <rPr>
        <sz val="16"/>
        <color indexed="8"/>
        <rFont val="Calibri"/>
        <family val="2"/>
      </rPr>
      <t>O manejo integrado do fogo em Unidades de Conservação, áreas federais e municípios selecionados no Cerrado é melhorado</t>
    </r>
  </si>
  <si>
    <t>Redução das áreas queimadas nas Unidades de Conservação da primeira fase em 25% e das duas novas Unidades de Conservação em 5%</t>
  </si>
  <si>
    <t>Um termo de compromisso para o Parque Estadual do Jalapão foi elaborado e está em avaliação.</t>
  </si>
  <si>
    <r>
      <rPr>
        <b/>
        <sz val="16"/>
        <color theme="1"/>
        <rFont val="Calibri"/>
        <family val="2"/>
        <scheme val="minor"/>
      </rPr>
      <t>Objetivo Componente 3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Os instrumentos de monitoramento de queimadas e desmatamentos no Cerrado, prontos para implantação, disponibilizam informações relevantes para a tomada de decisão sobre a proteção do clima e a conservação da biodiversidade</t>
    </r>
  </si>
  <si>
    <t xml:space="preserve">Os sistemas de monitoramento de área queimada, riscos de fogo, desmatamento e mudanças de vegetação no Cerrado são desenvolvidos e utilizados. </t>
  </si>
  <si>
    <t>Metodologia de monitoramento desenvolvida; Utilização a partir de  2015</t>
  </si>
  <si>
    <t>Não existem cálculos sobre emissões de GEE resultantes de incêndios para as UC do Cerrado</t>
  </si>
  <si>
    <t>Cálculos de emissões de GEE resultantes de incêndios na vegetação e do potencial para redução de emissões por meio do manejo integrado e adaptativo do fogo são realizados para 4 Unidades de Conservação</t>
  </si>
  <si>
    <t>Análise dos cálculos de emissões de GEE disponibilizados</t>
  </si>
  <si>
    <t xml:space="preserve">Em 2014 a metodologia de cálculo de emissões de GEE oriundas de queimadas e incêndios foi aprimorada e aplicada em 3 UC. </t>
  </si>
  <si>
    <t xml:space="preserve">Pelo menos 5 diferentes instrumentos e abordagens do Projeto na área de manejo integrado e adaptativo do fogo são elaborados e colocados à disposição de outras instituições </t>
  </si>
  <si>
    <r>
      <t xml:space="preserve">Objetivo Componente 4
</t>
    </r>
    <r>
      <rPr>
        <sz val="14"/>
        <color theme="1"/>
        <rFont val="Calibri"/>
        <family val="2"/>
        <scheme val="minor"/>
      </rPr>
      <t>Os instrumentos e abordagens do manejo integrado e adaptativo do fogo desenvolvidos no projeto são sistematizados e estão sendo disseminados através de redes e portais de conhecimento</t>
    </r>
  </si>
  <si>
    <t>Em 5 Unidades de Conservação são firmados e implementados acordos voluntários de manejo integrado e adaptativo do fogo (termos de compromisso) entre a gestão do parque e as comunidades locais</t>
  </si>
  <si>
    <t>6 municípios (Mateiros, Pium, Baixa Grande do Ribeiro, Bom Jesus, Ponte Alta, Formoso do Araguaia) dispõem de um plano operativo de prevenção e combate aos incêndios florestais elaborado e não implementado. 
* OBS: Resultado da primeira fase do Projeto</t>
  </si>
  <si>
    <r>
      <t xml:space="preserve">Objetivo Componente 2
</t>
    </r>
    <r>
      <rPr>
        <sz val="14"/>
        <color theme="1"/>
        <rFont val="Calibri"/>
        <family val="2"/>
        <scheme val="minor"/>
      </rPr>
      <t>A gestão participativa das Unidades de Conservação prioritárias, juntamente com as informações relativas aos efeitos dos incêndios sobre a biodiversidade e clima, presta importantes contribuições para o manejo integrado e adaptativo do fogo</t>
    </r>
  </si>
  <si>
    <t>As emissões de GEE resultantes de incêndios na vegetação e o potencial para a redução de emissões por meio do manejo integrado e adaptativo do fogo são calculados para 4 Unidades de Conservação do Cerrado</t>
  </si>
  <si>
    <t xml:space="preserve">5 instrumentos e abordagens do Projeto na área do manejo integrado e adaptativo do fogo são elaborados e colocados à disposição de outras instituições </t>
  </si>
  <si>
    <t>Em 2014 foram aprimoradas e disseminadas técnicas de manejo de pastagem ecológica. Foram realizadas capacitações e  implantadas unidades demonstrativas de pastagem ecológica. Com o objetivo de promover um melhor entendimento sobre o manejo integrado e adaptativo do fogo (MIF) nas instituições governamentais, foi elaborado um calendário sobre os abordagens e conceitos do MIF.  
Varias instituições externas estão interessadas nas abordagens e nos instrumentos que foram desenvolvidos no âmbito do projeto, particularmente no conceito geral do MIF, nos planos operativos de manejo do fogo, nos acordos voluntários de manejo integrado e adaptativo de fogo (termos de compromisso), bem como nas alternativas ao uso de fogo na agricultura. Informações sobre estas abordagens serão preparados e colocados à disposição para outras instituições no site do projeto em 2015.</t>
  </si>
  <si>
    <t xml:space="preserve">Redução de áreas queimadas nas 4 Unidades de Conservação da primeira fase em 25 % (média de 2012-2016) e nas duas novas Unidades de Conservação da segunda fase em 5% (média de 2014-2016). 
São levados em consideração os grandes incêndios, relevantes para o clima e para a biodiversidade nos meses de seca. Considerando que o período de seca varia de região para região, serão consideradas as áreas queimadas nos seguitnes períodos para as seguintes Unidades de Conservação: 
junho a outubro - Parque Estadual do Jalapão, Estação Ecológica Serra Geral do Tocantins, Parque Nacional das Nascentes do Rio Parnaíba, Parque Nacional da Chapada das Mesas
julho a outubro - Parque Nacional do Araguaia
agosto a outubro - Parque Nacional das Sempre Vivas
UC Fase 1: Parque Estadual do Jalapão, PN Nascentes do Parnaíba, EE Serra Geral do Tocantins, PN Araguaia
UC Fase 2: PN Chapada das Mesas, PN Sempre Vivas
A linha base é calculada a partir da média de área queimada nas 6 unidades de conservação do projeto dos anos 2005-2011. </t>
  </si>
  <si>
    <t>INPE</t>
  </si>
  <si>
    <t xml:space="preserve">Dados mensais de área queimada com resolução espacial 01 km (Sensor MODIS) já estão  sendo fornecidos a usuários (SFB, ICMBio, PREVFOGO e SEMADES) no endereço http://sirc.dgi.inpe.br/dados/area_queimada_1km, e consultas aos resultados gerais são feitas em http://sirc.dgi.inpe.br/area_queimada_1km </t>
  </si>
  <si>
    <t>Foram assinados dois Termos de Compromisso no Parque Estadual do Jalapão.</t>
  </si>
  <si>
    <t>Uso de alternativas de comunicação com produtores rurais, sociedade civil e atores alvo, por meio da produção de programas de radionovela como estratégia de difusão de alternativas ao uso do fogo, educação ambiental e manejo integrado do fogo. O processo de difusão acontecerá ao longo de 2016, com a veiculação em rádios comunitárias, escolas publicas, emissoras públicas educativas, sedes de UCs.</t>
  </si>
  <si>
    <t>3 (apicultura, recuperação de pastagens, sistemas agroflorestais)</t>
  </si>
  <si>
    <t>Apicultura; Recuperação de Pastagens; Sistemas Agroflorestais; MIF; Manejo de Pastagem Ecológica; Socialização: Experiências Locais sobre o uso ou não do Fogo; Artesanato e Turismo Rural como geração de renda.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</si>
</sst>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493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5" borderId="4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1" fillId="3" borderId="37" xfId="0" applyNumberFormat="1" applyFont="1" applyFill="1" applyBorder="1" applyAlignment="1">
      <alignment horizontal="center" vertical="center"/>
    </xf>
    <xf numFmtId="3" fontId="1" fillId="3" borderId="52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vertical="center" wrapText="1"/>
    </xf>
    <xf numFmtId="10" fontId="1" fillId="6" borderId="57" xfId="0" applyNumberFormat="1" applyFont="1" applyFill="1" applyBorder="1" applyAlignment="1">
      <alignment horizontal="center" vertical="center" wrapText="1"/>
    </xf>
    <xf numFmtId="10" fontId="1" fillId="6" borderId="45" xfId="0" applyNumberFormat="1" applyFont="1" applyFill="1" applyBorder="1" applyAlignment="1">
      <alignment horizontal="center" vertical="center" wrapText="1"/>
    </xf>
    <xf numFmtId="10" fontId="1" fillId="6" borderId="46" xfId="0" applyNumberFormat="1" applyFont="1" applyFill="1" applyBorder="1" applyAlignment="1">
      <alignment horizontal="center" vertical="center" wrapText="1"/>
    </xf>
    <xf numFmtId="10" fontId="1" fillId="6" borderId="58" xfId="0" applyNumberFormat="1" applyFont="1" applyFill="1" applyBorder="1" applyAlignment="1">
      <alignment horizontal="center" vertical="center" wrapText="1"/>
    </xf>
    <xf numFmtId="10" fontId="1" fillId="6" borderId="59" xfId="0" applyNumberFormat="1" applyFont="1" applyFill="1" applyBorder="1" applyAlignment="1">
      <alignment horizontal="center" vertical="center" wrapText="1"/>
    </xf>
    <xf numFmtId="10" fontId="1" fillId="3" borderId="19" xfId="0" applyNumberFormat="1" applyFont="1" applyFill="1" applyBorder="1" applyAlignment="1">
      <alignment horizontal="center" vertical="center" wrapText="1"/>
    </xf>
    <xf numFmtId="10" fontId="1" fillId="3" borderId="18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3" fontId="10" fillId="3" borderId="37" xfId="0" applyNumberFormat="1" applyFont="1" applyFill="1" applyBorder="1" applyAlignment="1">
      <alignment horizontal="center" vertical="center"/>
    </xf>
    <xf numFmtId="3" fontId="10" fillId="3" borderId="52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56" xfId="0" applyNumberFormat="1" applyFont="1" applyFill="1" applyBorder="1" applyAlignment="1">
      <alignment horizontal="center" vertical="center"/>
    </xf>
    <xf numFmtId="3" fontId="1" fillId="3" borderId="34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3" fontId="1" fillId="3" borderId="34" xfId="0" applyNumberFormat="1" applyFont="1" applyFill="1" applyBorder="1" applyAlignment="1">
      <alignment horizontal="center" vertical="center"/>
    </xf>
    <xf numFmtId="3" fontId="1" fillId="3" borderId="36" xfId="0" applyNumberFormat="1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3" fontId="1" fillId="3" borderId="35" xfId="0" applyNumberFormat="1" applyFont="1" applyFill="1" applyBorder="1" applyAlignment="1">
      <alignment horizontal="center" vertical="center" wrapText="1"/>
    </xf>
    <xf numFmtId="3" fontId="1" fillId="3" borderId="35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0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1" fillId="5" borderId="18" xfId="0" applyNumberFormat="1" applyFont="1" applyFill="1" applyBorder="1" applyAlignment="1">
      <alignment horizontal="center" vertical="center" wrapText="1"/>
    </xf>
    <xf numFmtId="4" fontId="1" fillId="5" borderId="46" xfId="0" applyNumberFormat="1" applyFont="1" applyFill="1" applyBorder="1" applyAlignment="1">
      <alignment horizontal="center" vertical="center" wrapText="1"/>
    </xf>
    <xf numFmtId="10" fontId="1" fillId="6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3" fontId="1" fillId="6" borderId="4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left" vertical="center" wrapText="1"/>
    </xf>
    <xf numFmtId="3" fontId="8" fillId="0" borderId="38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/>
    </xf>
    <xf numFmtId="9" fontId="0" fillId="0" borderId="33" xfId="0" applyNumberFormat="1" applyFont="1" applyFill="1" applyBorder="1" applyAlignment="1">
      <alignment horizontal="center" vertical="center"/>
    </xf>
    <xf numFmtId="9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9" fontId="0" fillId="0" borderId="24" xfId="0" applyNumberFormat="1" applyFont="1" applyFill="1" applyBorder="1" applyAlignment="1">
      <alignment horizontal="center" vertical="center"/>
    </xf>
    <xf numFmtId="9" fontId="0" fillId="0" borderId="2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9" fontId="0" fillId="0" borderId="22" xfId="0" applyNumberFormat="1" applyFont="1" applyFill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7" xfId="0" applyBorder="1"/>
    <xf numFmtId="3" fontId="1" fillId="6" borderId="59" xfId="0" applyNumberFormat="1" applyFont="1" applyFill="1" applyBorder="1" applyAlignment="1">
      <alignment horizontal="center" vertical="center" wrapText="1"/>
    </xf>
    <xf numFmtId="3" fontId="1" fillId="5" borderId="46" xfId="0" applyNumberFormat="1" applyFont="1" applyFill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3" fontId="1" fillId="3" borderId="47" xfId="0" applyNumberFormat="1" applyFont="1" applyFill="1" applyBorder="1" applyAlignment="1">
      <alignment horizontal="center" vertical="center" wrapText="1"/>
    </xf>
    <xf numFmtId="3" fontId="0" fillId="5" borderId="32" xfId="0" applyNumberFormat="1" applyFont="1" applyFill="1" applyBorder="1" applyAlignment="1">
      <alignment horizontal="center" vertical="center"/>
    </xf>
    <xf numFmtId="3" fontId="0" fillId="5" borderId="31" xfId="0" applyNumberFormat="1" applyFont="1" applyFill="1" applyBorder="1" applyAlignment="1">
      <alignment horizontal="center" vertical="center"/>
    </xf>
    <xf numFmtId="3" fontId="0" fillId="5" borderId="33" xfId="0" applyNumberFormat="1" applyFont="1" applyFill="1" applyBorder="1" applyAlignment="1">
      <alignment horizontal="center" vertical="center"/>
    </xf>
    <xf numFmtId="3" fontId="0" fillId="5" borderId="53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 wrapText="1"/>
    </xf>
    <xf numFmtId="3" fontId="0" fillId="5" borderId="16" xfId="0" applyNumberFormat="1" applyFont="1" applyFill="1" applyBorder="1" applyAlignment="1">
      <alignment horizontal="center" vertical="center"/>
    </xf>
    <xf numFmtId="3" fontId="1" fillId="6" borderId="18" xfId="0" applyNumberFormat="1" applyFont="1" applyFill="1" applyBorder="1" applyAlignment="1">
      <alignment horizontal="center" vertical="center" wrapText="1"/>
    </xf>
    <xf numFmtId="3" fontId="1" fillId="6" borderId="46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0" fontId="1" fillId="3" borderId="49" xfId="0" applyNumberFormat="1" applyFont="1" applyFill="1" applyBorder="1" applyAlignment="1">
      <alignment horizontal="center" vertical="center"/>
    </xf>
    <xf numFmtId="3" fontId="1" fillId="12" borderId="45" xfId="0" applyNumberFormat="1" applyFont="1" applyFill="1" applyBorder="1" applyAlignment="1">
      <alignment horizontal="center" vertical="center" wrapText="1"/>
    </xf>
    <xf numFmtId="10" fontId="1" fillId="12" borderId="45" xfId="0" applyNumberFormat="1" applyFont="1" applyFill="1" applyBorder="1" applyAlignment="1">
      <alignment horizontal="center" vertical="center" wrapText="1"/>
    </xf>
    <xf numFmtId="3" fontId="1" fillId="12" borderId="46" xfId="0" applyNumberFormat="1" applyFont="1" applyFill="1" applyBorder="1" applyAlignment="1">
      <alignment horizontal="center" vertical="center" wrapText="1"/>
    </xf>
    <xf numFmtId="10" fontId="1" fillId="12" borderId="46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63" xfId="0" applyFont="1" applyFill="1" applyBorder="1" applyAlignment="1">
      <alignment vertical="center" wrapText="1"/>
    </xf>
    <xf numFmtId="0" fontId="3" fillId="3" borderId="62" xfId="0" applyFont="1" applyFill="1" applyBorder="1" applyAlignment="1">
      <alignment vertical="center" wrapText="1"/>
    </xf>
    <xf numFmtId="3" fontId="0" fillId="5" borderId="60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 wrapText="1"/>
    </xf>
    <xf numFmtId="3" fontId="1" fillId="9" borderId="7" xfId="0" applyNumberFormat="1" applyFont="1" applyFill="1" applyBorder="1" applyAlignment="1">
      <alignment horizontal="center" vertical="center" wrapText="1"/>
    </xf>
    <xf numFmtId="4" fontId="1" fillId="6" borderId="59" xfId="0" applyNumberFormat="1" applyFont="1" applyFill="1" applyBorder="1" applyAlignment="1">
      <alignment horizontal="center" vertical="center" wrapText="1"/>
    </xf>
    <xf numFmtId="10" fontId="1" fillId="3" borderId="47" xfId="0" applyNumberFormat="1" applyFont="1" applyFill="1" applyBorder="1" applyAlignment="1">
      <alignment horizontal="center" vertical="center" wrapText="1"/>
    </xf>
    <xf numFmtId="3" fontId="0" fillId="5" borderId="61" xfId="0" applyNumberFormat="1" applyFont="1" applyFill="1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 wrapText="1"/>
    </xf>
    <xf numFmtId="3" fontId="1" fillId="3" borderId="30" xfId="0" applyNumberFormat="1" applyFont="1" applyFill="1" applyBorder="1" applyAlignment="1">
      <alignment horizontal="center" vertical="center" wrapText="1"/>
    </xf>
    <xf numFmtId="0" fontId="10" fillId="7" borderId="63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10" fontId="1" fillId="0" borderId="49" xfId="0" applyNumberFormat="1" applyFont="1" applyBorder="1" applyAlignment="1">
      <alignment horizontal="center" vertical="center"/>
    </xf>
    <xf numFmtId="10" fontId="1" fillId="0" borderId="43" xfId="0" applyNumberFormat="1" applyFont="1" applyBorder="1" applyAlignment="1">
      <alignment horizontal="center" vertical="center"/>
    </xf>
    <xf numFmtId="10" fontId="1" fillId="0" borderId="64" xfId="0" applyNumberFormat="1" applyFont="1" applyBorder="1" applyAlignment="1">
      <alignment horizontal="center" vertical="center"/>
    </xf>
    <xf numFmtId="10" fontId="1" fillId="3" borderId="44" xfId="0" applyNumberFormat="1" applyFont="1" applyFill="1" applyBorder="1" applyAlignment="1">
      <alignment horizontal="center" vertical="center"/>
    </xf>
    <xf numFmtId="10" fontId="1" fillId="4" borderId="65" xfId="0" applyNumberFormat="1" applyFont="1" applyFill="1" applyBorder="1" applyAlignment="1">
      <alignment horizontal="center" vertical="center"/>
    </xf>
    <xf numFmtId="10" fontId="1" fillId="4" borderId="43" xfId="0" applyNumberFormat="1" applyFont="1" applyFill="1" applyBorder="1" applyAlignment="1">
      <alignment horizontal="center" vertical="center"/>
    </xf>
    <xf numFmtId="10" fontId="1" fillId="4" borderId="64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5" borderId="59" xfId="0" applyNumberFormat="1" applyFont="1" applyFill="1" applyBorder="1" applyAlignment="1">
      <alignment horizontal="center" vertical="center"/>
    </xf>
    <xf numFmtId="3" fontId="1" fillId="11" borderId="34" xfId="0" applyNumberFormat="1" applyFont="1" applyFill="1" applyBorder="1" applyAlignment="1">
      <alignment horizontal="center" vertical="center" wrapText="1"/>
    </xf>
    <xf numFmtId="3" fontId="1" fillId="11" borderId="36" xfId="0" applyNumberFormat="1" applyFont="1" applyFill="1" applyBorder="1" applyAlignment="1">
      <alignment horizontal="center" vertical="center" wrapText="1"/>
    </xf>
    <xf numFmtId="10" fontId="1" fillId="6" borderId="66" xfId="0" applyNumberFormat="1" applyFont="1" applyFill="1" applyBorder="1" applyAlignment="1">
      <alignment horizontal="center" vertical="center" wrapText="1"/>
    </xf>
    <xf numFmtId="10" fontId="1" fillId="6" borderId="41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5" borderId="60" xfId="0" applyNumberFormat="1" applyFont="1" applyFill="1" applyBorder="1" applyAlignment="1">
      <alignment horizontal="center" vertical="center"/>
    </xf>
    <xf numFmtId="4" fontId="0" fillId="5" borderId="53" xfId="0" applyNumberFormat="1" applyFont="1" applyFill="1" applyBorder="1" applyAlignment="1">
      <alignment horizontal="center" vertical="center"/>
    </xf>
    <xf numFmtId="10" fontId="1" fillId="6" borderId="67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4" fontId="0" fillId="5" borderId="61" xfId="0" applyNumberFormat="1" applyFont="1" applyFill="1" applyBorder="1" applyAlignment="1">
      <alignment horizontal="center" vertical="center"/>
    </xf>
    <xf numFmtId="10" fontId="1" fillId="6" borderId="50" xfId="0" applyNumberFormat="1" applyFont="1" applyFill="1" applyBorder="1" applyAlignment="1">
      <alignment horizontal="center" vertical="center" wrapText="1"/>
    </xf>
    <xf numFmtId="10" fontId="1" fillId="3" borderId="50" xfId="0" applyNumberFormat="1" applyFont="1" applyFill="1" applyBorder="1" applyAlignment="1">
      <alignment horizontal="center" vertical="center" wrapText="1"/>
    </xf>
    <xf numFmtId="10" fontId="1" fillId="3" borderId="4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3" fontId="1" fillId="5" borderId="18" xfId="0" applyNumberFormat="1" applyFont="1" applyFill="1" applyBorder="1" applyAlignment="1">
      <alignment horizontal="center" vertical="center" wrapText="1"/>
    </xf>
    <xf numFmtId="3" fontId="1" fillId="5" borderId="59" xfId="0" applyNumberFormat="1" applyFont="1" applyFill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3" fontId="0" fillId="3" borderId="16" xfId="0" applyNumberFormat="1" applyFont="1" applyFill="1" applyBorder="1" applyAlignment="1">
      <alignment horizontal="center" vertical="center" wrapText="1"/>
    </xf>
    <xf numFmtId="3" fontId="0" fillId="3" borderId="17" xfId="0" applyNumberFormat="1" applyFont="1" applyFill="1" applyBorder="1" applyAlignment="1">
      <alignment horizontal="center" vertical="center" wrapText="1"/>
    </xf>
    <xf numFmtId="3" fontId="0" fillId="3" borderId="28" xfId="0" applyNumberFormat="1" applyFont="1" applyFill="1" applyBorder="1" applyAlignment="1">
      <alignment horizontal="center" vertical="center" wrapText="1"/>
    </xf>
    <xf numFmtId="3" fontId="0" fillId="3" borderId="22" xfId="0" applyNumberFormat="1" applyFont="1" applyFill="1" applyBorder="1" applyAlignment="1">
      <alignment horizontal="center" vertical="center" wrapText="1"/>
    </xf>
    <xf numFmtId="3" fontId="0" fillId="3" borderId="12" xfId="0" applyNumberFormat="1" applyFont="1" applyFill="1" applyBorder="1" applyAlignment="1">
      <alignment horizontal="center" vertical="center" wrapText="1"/>
    </xf>
    <xf numFmtId="3" fontId="0" fillId="3" borderId="30" xfId="0" applyNumberFormat="1" applyFont="1" applyFill="1" applyBorder="1" applyAlignment="1">
      <alignment horizontal="center" vertical="center" wrapText="1"/>
    </xf>
    <xf numFmtId="3" fontId="0" fillId="3" borderId="34" xfId="0" applyNumberFormat="1" applyFont="1" applyFill="1" applyBorder="1" applyAlignment="1">
      <alignment horizontal="center" vertical="center" wrapText="1"/>
    </xf>
    <xf numFmtId="3" fontId="0" fillId="3" borderId="35" xfId="0" applyNumberFormat="1" applyFont="1" applyFill="1" applyBorder="1" applyAlignment="1">
      <alignment horizontal="center" vertical="center" wrapText="1"/>
    </xf>
    <xf numFmtId="3" fontId="0" fillId="3" borderId="36" xfId="0" applyNumberFormat="1" applyFont="1" applyFill="1" applyBorder="1" applyAlignment="1">
      <alignment horizontal="center" vertical="center" wrapText="1"/>
    </xf>
    <xf numFmtId="10" fontId="1" fillId="6" borderId="19" xfId="0" applyNumberFormat="1" applyFont="1" applyFill="1" applyBorder="1" applyAlignment="1">
      <alignment horizontal="center" vertical="center" wrapText="1"/>
    </xf>
    <xf numFmtId="10" fontId="1" fillId="6" borderId="54" xfId="0" applyNumberFormat="1" applyFont="1" applyFill="1" applyBorder="1" applyAlignment="1">
      <alignment horizontal="center" vertical="center" wrapText="1"/>
    </xf>
    <xf numFmtId="10" fontId="1" fillId="3" borderId="55" xfId="0" applyNumberFormat="1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10" fontId="1" fillId="12" borderId="57" xfId="0" applyNumberFormat="1" applyFont="1" applyFill="1" applyBorder="1" applyAlignment="1">
      <alignment horizontal="center" vertical="center" wrapText="1"/>
    </xf>
    <xf numFmtId="10" fontId="1" fillId="12" borderId="54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/>
    </xf>
    <xf numFmtId="1" fontId="4" fillId="3" borderId="5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4" fillId="3" borderId="34" xfId="0" applyNumberFormat="1" applyFont="1" applyFill="1" applyBorder="1" applyAlignment="1">
      <alignment horizontal="center" vertical="center"/>
    </xf>
    <xf numFmtId="1" fontId="4" fillId="3" borderId="36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9" fontId="0" fillId="0" borderId="31" xfId="0" applyNumberFormat="1" applyFont="1" applyFill="1" applyBorder="1" applyAlignment="1">
      <alignment horizontal="center"/>
    </xf>
    <xf numFmtId="9" fontId="0" fillId="0" borderId="33" xfId="0" applyNumberFormat="1" applyFont="1" applyFill="1" applyBorder="1" applyAlignment="1">
      <alignment horizontal="center"/>
    </xf>
    <xf numFmtId="9" fontId="0" fillId="0" borderId="24" xfId="0" applyNumberFormat="1" applyFont="1" applyFill="1" applyBorder="1" applyAlignment="1">
      <alignment horizontal="center"/>
    </xf>
    <xf numFmtId="9" fontId="0" fillId="0" borderId="29" xfId="0" applyNumberFormat="1" applyFont="1" applyFill="1" applyBorder="1" applyAlignment="1">
      <alignment horizontal="center"/>
    </xf>
    <xf numFmtId="9" fontId="0" fillId="0" borderId="22" xfId="0" applyNumberFormat="1" applyFont="1" applyFill="1" applyBorder="1" applyAlignment="1">
      <alignment horizontal="center"/>
    </xf>
    <xf numFmtId="9" fontId="0" fillId="0" borderId="3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56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 wrapText="1"/>
    </xf>
    <xf numFmtId="3" fontId="8" fillId="3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3" fontId="0" fillId="0" borderId="0" xfId="0" applyNumberFormat="1" applyFill="1" applyBorder="1"/>
    <xf numFmtId="4" fontId="0" fillId="13" borderId="24" xfId="0" applyNumberFormat="1" applyFont="1" applyFill="1" applyBorder="1" applyAlignment="1">
      <alignment horizontal="center" vertical="center"/>
    </xf>
    <xf numFmtId="4" fontId="0" fillId="13" borderId="23" xfId="0" applyNumberFormat="1" applyFont="1" applyFill="1" applyBorder="1" applyAlignment="1">
      <alignment horizontal="center" vertical="center"/>
    </xf>
    <xf numFmtId="4" fontId="0" fillId="13" borderId="29" xfId="0" applyNumberFormat="1" applyFont="1" applyFill="1" applyBorder="1" applyAlignment="1">
      <alignment horizontal="center" vertical="center"/>
    </xf>
    <xf numFmtId="4" fontId="1" fillId="13" borderId="46" xfId="0" applyNumberFormat="1" applyFont="1" applyFill="1" applyBorder="1" applyAlignment="1">
      <alignment horizontal="center" vertical="center" wrapText="1"/>
    </xf>
    <xf numFmtId="10" fontId="1" fillId="13" borderId="46" xfId="0" applyNumberFormat="1" applyFont="1" applyFill="1" applyBorder="1" applyAlignment="1">
      <alignment horizontal="center" vertical="center" wrapText="1"/>
    </xf>
    <xf numFmtId="10" fontId="1" fillId="13" borderId="41" xfId="0" applyNumberFormat="1" applyFont="1" applyFill="1" applyBorder="1" applyAlignment="1">
      <alignment horizontal="center" vertical="center" wrapText="1"/>
    </xf>
    <xf numFmtId="3" fontId="0" fillId="13" borderId="24" xfId="0" applyNumberFormat="1" applyFont="1" applyFill="1" applyBorder="1" applyAlignment="1">
      <alignment horizontal="center" vertical="center"/>
    </xf>
    <xf numFmtId="3" fontId="0" fillId="13" borderId="29" xfId="0" applyNumberFormat="1" applyFont="1" applyFill="1" applyBorder="1" applyAlignment="1">
      <alignment horizontal="center" vertical="center"/>
    </xf>
    <xf numFmtId="3" fontId="0" fillId="13" borderId="23" xfId="0" applyNumberFormat="1" applyFont="1" applyFill="1" applyBorder="1" applyAlignment="1">
      <alignment horizontal="center" vertical="center"/>
    </xf>
    <xf numFmtId="10" fontId="1" fillId="13" borderId="54" xfId="0" applyNumberFormat="1" applyFont="1" applyFill="1" applyBorder="1" applyAlignment="1">
      <alignment horizontal="center" vertical="center" wrapText="1"/>
    </xf>
    <xf numFmtId="3" fontId="1" fillId="13" borderId="46" xfId="0" applyNumberFormat="1" applyFont="1" applyFill="1" applyBorder="1" applyAlignment="1">
      <alignment horizontal="center" vertical="center" wrapText="1"/>
    </xf>
    <xf numFmtId="10" fontId="1" fillId="13" borderId="43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 wrapText="1"/>
    </xf>
    <xf numFmtId="0" fontId="0" fillId="13" borderId="46" xfId="0" applyFill="1" applyBorder="1"/>
    <xf numFmtId="9" fontId="0" fillId="13" borderId="24" xfId="0" applyNumberFormat="1" applyFont="1" applyFill="1" applyBorder="1" applyAlignment="1">
      <alignment horizontal="center"/>
    </xf>
    <xf numFmtId="9" fontId="0" fillId="13" borderId="29" xfId="0" applyNumberFormat="1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0" fontId="0" fillId="13" borderId="29" xfId="0" applyFont="1" applyFill="1" applyBorder="1" applyAlignment="1">
      <alignment horizontal="center"/>
    </xf>
    <xf numFmtId="1" fontId="18" fillId="0" borderId="24" xfId="1" applyNumberFormat="1" applyFont="1" applyBorder="1" applyAlignment="1">
      <alignment horizontal="center" vertical="center"/>
    </xf>
    <xf numFmtId="1" fontId="18" fillId="0" borderId="29" xfId="1" applyNumberFormat="1" applyFont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12" borderId="25" xfId="0" applyFont="1" applyFill="1" applyBorder="1" applyAlignment="1">
      <alignment horizontal="left" vertical="center" wrapText="1"/>
    </xf>
    <xf numFmtId="0" fontId="8" fillId="12" borderId="41" xfId="0" applyFont="1" applyFill="1" applyBorder="1" applyAlignment="1">
      <alignment horizontal="left" vertical="center" wrapText="1"/>
    </xf>
    <xf numFmtId="0" fontId="8" fillId="12" borderId="43" xfId="0" applyFont="1" applyFill="1" applyBorder="1" applyAlignment="1">
      <alignment horizontal="left" vertical="center" wrapText="1"/>
    </xf>
    <xf numFmtId="3" fontId="8" fillId="12" borderId="25" xfId="0" applyNumberFormat="1" applyFont="1" applyFill="1" applyBorder="1" applyAlignment="1">
      <alignment horizontal="left" vertical="center" wrapText="1"/>
    </xf>
    <xf numFmtId="3" fontId="8" fillId="12" borderId="41" xfId="0" applyNumberFormat="1" applyFont="1" applyFill="1" applyBorder="1" applyAlignment="1">
      <alignment horizontal="left" vertical="center" wrapText="1"/>
    </xf>
    <xf numFmtId="3" fontId="8" fillId="12" borderId="43" xfId="0" applyNumberFormat="1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5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3" fontId="8" fillId="12" borderId="54" xfId="0" applyNumberFormat="1" applyFont="1" applyFill="1" applyBorder="1" applyAlignment="1">
      <alignment horizontal="left" vertical="center" wrapText="1"/>
    </xf>
    <xf numFmtId="2" fontId="8" fillId="12" borderId="54" xfId="0" applyNumberFormat="1" applyFont="1" applyFill="1" applyBorder="1" applyAlignment="1">
      <alignment horizontal="left" vertical="center" wrapText="1"/>
    </xf>
    <xf numFmtId="2" fontId="8" fillId="12" borderId="41" xfId="0" applyNumberFormat="1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9" fillId="8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8" borderId="55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3" fontId="8" fillId="0" borderId="54" xfId="0" applyNumberFormat="1" applyFont="1" applyFill="1" applyBorder="1" applyAlignment="1">
      <alignment horizontal="left" vertical="center" wrapText="1"/>
    </xf>
    <xf numFmtId="3" fontId="8" fillId="0" borderId="41" xfId="0" applyNumberFormat="1" applyFont="1" applyFill="1" applyBorder="1" applyAlignment="1">
      <alignment horizontal="left" vertical="center" wrapText="1"/>
    </xf>
    <xf numFmtId="3" fontId="8" fillId="0" borderId="43" xfId="0" applyNumberFormat="1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3" fontId="1" fillId="12" borderId="55" xfId="0" applyNumberFormat="1" applyFont="1" applyFill="1" applyBorder="1" applyAlignment="1">
      <alignment horizontal="center" vertical="center" wrapText="1"/>
    </xf>
    <xf numFmtId="0" fontId="0" fillId="12" borderId="42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0" fillId="7" borderId="5" xfId="0" applyFont="1" applyFill="1" applyBorder="1" applyAlignment="1">
      <alignment horizontal="center" vertical="center" wrapText="1"/>
    </xf>
    <xf numFmtId="3" fontId="1" fillId="12" borderId="19" xfId="0" applyNumberFormat="1" applyFont="1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3" fontId="1" fillId="12" borderId="54" xfId="0" applyNumberFormat="1" applyFont="1" applyFill="1" applyBorder="1" applyAlignment="1">
      <alignment horizontal="center" vertical="center" wrapText="1"/>
    </xf>
    <xf numFmtId="0" fontId="0" fillId="12" borderId="41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0" fillId="12" borderId="19" xfId="0" applyNumberFormat="1" applyFont="1" applyFill="1" applyBorder="1" applyAlignment="1">
      <alignment horizontal="center" vertical="center" wrapText="1"/>
    </xf>
    <xf numFmtId="0" fontId="0" fillId="12" borderId="50" xfId="0" applyFont="1" applyFill="1" applyBorder="1" applyAlignment="1">
      <alignment horizontal="center" vertical="center"/>
    </xf>
    <xf numFmtId="0" fontId="0" fillId="12" borderId="49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8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0" fillId="0" borderId="43" xfId="0" applyBorder="1" applyAlignment="1"/>
    <xf numFmtId="0" fontId="0" fillId="0" borderId="44" xfId="0" applyBorder="1" applyAlignment="1"/>
    <xf numFmtId="0" fontId="0" fillId="0" borderId="10" xfId="0" applyBorder="1" applyAlignment="1"/>
    <xf numFmtId="0" fontId="0" fillId="0" borderId="49" xfId="0" applyBorder="1" applyAlignment="1"/>
    <xf numFmtId="0" fontId="12" fillId="0" borderId="54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12" borderId="50" xfId="0" applyNumberFormat="1" applyFont="1" applyFill="1" applyBorder="1" applyAlignment="1">
      <alignment horizontal="left" vertical="center" wrapText="1"/>
    </xf>
    <xf numFmtId="0" fontId="0" fillId="12" borderId="50" xfId="0" applyFont="1" applyFill="1" applyBorder="1" applyAlignment="1">
      <alignment horizontal="left" vertical="center"/>
    </xf>
    <xf numFmtId="0" fontId="0" fillId="12" borderId="49" xfId="0" applyFont="1" applyFill="1" applyBorder="1" applyAlignment="1">
      <alignment horizontal="left" vertical="center"/>
    </xf>
    <xf numFmtId="3" fontId="1" fillId="13" borderId="41" xfId="0" applyNumberFormat="1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3" fontId="1" fillId="12" borderId="42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P35"/>
  <sheetViews>
    <sheetView tabSelected="1" zoomScale="70" zoomScaleNormal="70" workbookViewId="0">
      <selection activeCell="B6" sqref="B6:G6"/>
    </sheetView>
  </sheetViews>
  <sheetFormatPr defaultColWidth="9.140625" defaultRowHeight="15"/>
  <cols>
    <col min="1" max="1" width="35.140625" customWidth="1"/>
    <col min="2" max="2" width="13.42578125" customWidth="1"/>
    <col min="3" max="7" width="18.7109375" customWidth="1"/>
    <col min="8" max="8" width="20.7109375" customWidth="1"/>
    <col min="9" max="9" width="1.5703125" customWidth="1"/>
    <col min="10" max="12" width="18.7109375" customWidth="1"/>
    <col min="13" max="13" width="18.5703125" customWidth="1"/>
    <col min="14" max="14" width="21.7109375" customWidth="1"/>
    <col min="15" max="15" width="24.85546875" customWidth="1"/>
    <col min="16" max="16" width="23.7109375" customWidth="1"/>
    <col min="17" max="17" width="26" customWidth="1"/>
    <col min="18" max="18" width="23.7109375" customWidth="1"/>
  </cols>
  <sheetData>
    <row r="1" spans="1:16" ht="50.1" customHeight="1">
      <c r="A1" s="313" t="s">
        <v>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  <c r="N1" s="14"/>
      <c r="O1" s="14"/>
    </row>
    <row r="2" spans="1:16" ht="68.25" customHeight="1" thickBot="1">
      <c r="A2" s="310" t="s">
        <v>32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0"/>
      <c r="O2" s="10"/>
      <c r="P2" s="10"/>
    </row>
    <row r="3" spans="1:16" ht="49.5" customHeight="1" thickBot="1">
      <c r="A3" s="16" t="s">
        <v>33</v>
      </c>
      <c r="B3" s="290" t="s">
        <v>130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11"/>
      <c r="O3" s="11"/>
      <c r="P3" s="11"/>
    </row>
    <row r="4" spans="1:16" ht="180" customHeight="1">
      <c r="A4" s="34" t="s">
        <v>38</v>
      </c>
      <c r="B4" s="293" t="s">
        <v>147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</row>
    <row r="5" spans="1:16" ht="39.75" customHeight="1">
      <c r="A5" s="35" t="s">
        <v>39</v>
      </c>
      <c r="B5" s="325" t="s">
        <v>34</v>
      </c>
      <c r="C5" s="326"/>
      <c r="D5" s="326"/>
      <c r="E5" s="326"/>
      <c r="F5" s="326"/>
      <c r="G5" s="326"/>
      <c r="H5" s="323" t="s">
        <v>41</v>
      </c>
      <c r="I5" s="323"/>
      <c r="J5" s="323"/>
      <c r="K5" s="296" t="s">
        <v>36</v>
      </c>
      <c r="L5" s="297"/>
      <c r="M5" s="298"/>
    </row>
    <row r="6" spans="1:16" ht="54.75" customHeight="1">
      <c r="A6" s="35" t="s">
        <v>40</v>
      </c>
      <c r="B6" s="324" t="s">
        <v>35</v>
      </c>
      <c r="C6" s="300"/>
      <c r="D6" s="300"/>
      <c r="E6" s="300"/>
      <c r="F6" s="300"/>
      <c r="G6" s="300"/>
      <c r="H6" s="322" t="s">
        <v>42</v>
      </c>
      <c r="I6" s="322"/>
      <c r="J6" s="322"/>
      <c r="K6" s="299" t="s">
        <v>37</v>
      </c>
      <c r="L6" s="300"/>
      <c r="M6" s="301"/>
    </row>
    <row r="7" spans="1:16" ht="37.5" customHeight="1">
      <c r="A7" s="36" t="s">
        <v>43</v>
      </c>
      <c r="B7" s="327" t="s">
        <v>27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9"/>
    </row>
    <row r="8" spans="1:16" ht="42.75" customHeight="1">
      <c r="A8" s="37" t="s">
        <v>44</v>
      </c>
      <c r="B8" s="316" t="s">
        <v>47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8"/>
    </row>
    <row r="9" spans="1:16" ht="38.25" customHeight="1">
      <c r="A9" s="36" t="s">
        <v>45</v>
      </c>
      <c r="B9" s="316" t="s">
        <v>46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8"/>
    </row>
    <row r="10" spans="1:16" ht="52.5" customHeight="1" thickBot="1">
      <c r="A10" s="38" t="s">
        <v>48</v>
      </c>
      <c r="B10" s="319" t="s">
        <v>49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1"/>
    </row>
    <row r="11" spans="1:16" ht="69" customHeight="1" thickBot="1">
      <c r="A11" s="32"/>
      <c r="B11" s="33" t="s">
        <v>50</v>
      </c>
      <c r="C11" s="165" t="s">
        <v>12</v>
      </c>
      <c r="D11" s="164" t="s">
        <v>13</v>
      </c>
      <c r="E11" s="164" t="s">
        <v>14</v>
      </c>
      <c r="F11" s="166" t="s">
        <v>5</v>
      </c>
      <c r="G11" s="70" t="s">
        <v>0</v>
      </c>
      <c r="H11" s="306" t="s">
        <v>51</v>
      </c>
      <c r="I11" s="185"/>
      <c r="J11" s="165" t="s">
        <v>15</v>
      </c>
      <c r="K11" s="166" t="s">
        <v>17</v>
      </c>
      <c r="L11" s="70" t="s">
        <v>11</v>
      </c>
      <c r="M11" s="302" t="s">
        <v>51</v>
      </c>
    </row>
    <row r="12" spans="1:16" ht="39" customHeight="1" thickBot="1">
      <c r="A12" s="304" t="s">
        <v>52</v>
      </c>
      <c r="B12" s="305"/>
      <c r="C12" s="52">
        <v>555517</v>
      </c>
      <c r="D12" s="58">
        <v>724324</v>
      </c>
      <c r="E12" s="57">
        <v>708212</v>
      </c>
      <c r="F12" s="51">
        <v>158971</v>
      </c>
      <c r="G12" s="158">
        <f>SUM(C12:F12)</f>
        <v>2147024</v>
      </c>
      <c r="H12" s="307"/>
      <c r="I12" s="185"/>
      <c r="J12" s="177">
        <v>159951.62</v>
      </c>
      <c r="K12" s="178">
        <v>124154.47</v>
      </c>
      <c r="L12" s="158">
        <f>SUM(J12:K12)</f>
        <v>284106.08999999997</v>
      </c>
      <c r="M12" s="303"/>
    </row>
    <row r="13" spans="1:16" ht="35.1" customHeight="1">
      <c r="A13" s="288" t="s">
        <v>53</v>
      </c>
      <c r="B13" s="151">
        <v>2005</v>
      </c>
      <c r="C13" s="133">
        <v>312000</v>
      </c>
      <c r="D13" s="137">
        <v>306000</v>
      </c>
      <c r="E13" s="137">
        <v>426000</v>
      </c>
      <c r="F13" s="138">
        <v>55000</v>
      </c>
      <c r="G13" s="134">
        <f>SUM(C13:F13)</f>
        <v>1099000</v>
      </c>
      <c r="H13" s="73" t="s">
        <v>2</v>
      </c>
      <c r="I13" s="187"/>
      <c r="J13" s="133">
        <v>54000</v>
      </c>
      <c r="K13" s="138">
        <v>18000</v>
      </c>
      <c r="L13" s="191">
        <f t="shared" ref="L13:L18" si="0">SUM(J13:K13)</f>
        <v>72000</v>
      </c>
      <c r="M13" s="73" t="s">
        <v>2</v>
      </c>
    </row>
    <row r="14" spans="1:16" ht="35.1" customHeight="1">
      <c r="A14" s="288"/>
      <c r="B14" s="151">
        <v>2006</v>
      </c>
      <c r="C14" s="139">
        <v>69000</v>
      </c>
      <c r="D14" s="140">
        <v>189000</v>
      </c>
      <c r="E14" s="140">
        <v>217000</v>
      </c>
      <c r="F14" s="141">
        <v>108000</v>
      </c>
      <c r="G14" s="135">
        <f t="shared" ref="G14:G19" si="1">SUM(C14:F14)</f>
        <v>583000</v>
      </c>
      <c r="H14" s="27" t="s">
        <v>2</v>
      </c>
      <c r="I14" s="180"/>
      <c r="J14" s="139">
        <v>33000</v>
      </c>
      <c r="K14" s="141">
        <v>8000</v>
      </c>
      <c r="L14" s="123">
        <f t="shared" si="0"/>
        <v>41000</v>
      </c>
      <c r="M14" s="27" t="s">
        <v>2</v>
      </c>
    </row>
    <row r="15" spans="1:16" ht="35.1" customHeight="1">
      <c r="A15" s="288"/>
      <c r="B15" s="151">
        <v>2007</v>
      </c>
      <c r="C15" s="139">
        <v>374000</v>
      </c>
      <c r="D15" s="140">
        <v>488000</v>
      </c>
      <c r="E15" s="140">
        <v>556000</v>
      </c>
      <c r="F15" s="141">
        <v>61000</v>
      </c>
      <c r="G15" s="135">
        <f t="shared" si="1"/>
        <v>1479000</v>
      </c>
      <c r="H15" s="27" t="s">
        <v>2</v>
      </c>
      <c r="I15" s="180"/>
      <c r="J15" s="139">
        <v>52000</v>
      </c>
      <c r="K15" s="141">
        <v>61000</v>
      </c>
      <c r="L15" s="123">
        <f t="shared" si="0"/>
        <v>113000</v>
      </c>
      <c r="M15" s="27" t="s">
        <v>2</v>
      </c>
    </row>
    <row r="16" spans="1:16" ht="35.1" customHeight="1">
      <c r="A16" s="288"/>
      <c r="B16" s="151">
        <v>2008</v>
      </c>
      <c r="C16" s="139">
        <v>227000</v>
      </c>
      <c r="D16" s="140">
        <v>180000</v>
      </c>
      <c r="E16" s="140">
        <v>168000</v>
      </c>
      <c r="F16" s="141">
        <v>96000</v>
      </c>
      <c r="G16" s="135">
        <f t="shared" si="1"/>
        <v>671000</v>
      </c>
      <c r="H16" s="27" t="s">
        <v>2</v>
      </c>
      <c r="I16" s="180"/>
      <c r="J16" s="139">
        <v>31000</v>
      </c>
      <c r="K16" s="141">
        <v>4000</v>
      </c>
      <c r="L16" s="123">
        <f t="shared" si="0"/>
        <v>35000</v>
      </c>
      <c r="M16" s="27" t="s">
        <v>2</v>
      </c>
    </row>
    <row r="17" spans="1:13" ht="35.1" customHeight="1">
      <c r="A17" s="288"/>
      <c r="B17" s="151">
        <v>2009</v>
      </c>
      <c r="C17" s="139">
        <v>63000</v>
      </c>
      <c r="D17" s="140">
        <v>135000</v>
      </c>
      <c r="E17" s="140">
        <v>185000</v>
      </c>
      <c r="F17" s="141">
        <v>66000</v>
      </c>
      <c r="G17" s="135">
        <f t="shared" si="1"/>
        <v>449000</v>
      </c>
      <c r="H17" s="27" t="s">
        <v>2</v>
      </c>
      <c r="I17" s="180"/>
      <c r="J17" s="139">
        <v>43000</v>
      </c>
      <c r="K17" s="141">
        <v>2000</v>
      </c>
      <c r="L17" s="123">
        <f t="shared" si="0"/>
        <v>45000</v>
      </c>
      <c r="M17" s="27" t="s">
        <v>2</v>
      </c>
    </row>
    <row r="18" spans="1:13" ht="35.1" customHeight="1">
      <c r="A18" s="288"/>
      <c r="B18" s="151">
        <v>2010</v>
      </c>
      <c r="C18" s="139">
        <v>470000</v>
      </c>
      <c r="D18" s="140">
        <v>528000</v>
      </c>
      <c r="E18" s="140">
        <v>332000</v>
      </c>
      <c r="F18" s="141">
        <v>122000</v>
      </c>
      <c r="G18" s="135">
        <f t="shared" si="1"/>
        <v>1452000</v>
      </c>
      <c r="H18" s="27" t="s">
        <v>26</v>
      </c>
      <c r="I18" s="180"/>
      <c r="J18" s="139">
        <v>66000</v>
      </c>
      <c r="K18" s="141">
        <v>1000</v>
      </c>
      <c r="L18" s="123">
        <f t="shared" si="0"/>
        <v>67000</v>
      </c>
      <c r="M18" s="27" t="s">
        <v>2</v>
      </c>
    </row>
    <row r="19" spans="1:13" ht="35.1" customHeight="1" thickBot="1">
      <c r="A19" s="288"/>
      <c r="B19" s="76">
        <v>2011</v>
      </c>
      <c r="C19" s="156">
        <v>179000</v>
      </c>
      <c r="D19" s="129">
        <v>458000</v>
      </c>
      <c r="E19" s="129">
        <v>326000</v>
      </c>
      <c r="F19" s="161">
        <v>92000</v>
      </c>
      <c r="G19" s="122">
        <f t="shared" si="1"/>
        <v>1055000</v>
      </c>
      <c r="H19" s="29" t="s">
        <v>2</v>
      </c>
      <c r="I19" s="184"/>
      <c r="J19" s="156">
        <v>46000</v>
      </c>
      <c r="K19" s="161">
        <v>63000</v>
      </c>
      <c r="L19" s="192">
        <f>SUM(J19:K19)</f>
        <v>109000</v>
      </c>
      <c r="M19" s="29" t="s">
        <v>2</v>
      </c>
    </row>
    <row r="20" spans="1:13" ht="52.5" customHeight="1">
      <c r="A20" s="308" t="s">
        <v>54</v>
      </c>
      <c r="B20" s="309"/>
      <c r="C20" s="194">
        <f>AVERAGE(C13:C19)</f>
        <v>242000</v>
      </c>
      <c r="D20" s="195">
        <f t="shared" ref="D20:F20" si="2">AVERAGE(D13:D19)</f>
        <v>326285.71428571426</v>
      </c>
      <c r="E20" s="195">
        <f t="shared" si="2"/>
        <v>315714.28571428574</v>
      </c>
      <c r="F20" s="196">
        <f t="shared" si="2"/>
        <v>85714.28571428571</v>
      </c>
      <c r="G20" s="124">
        <f>AVERAGE(G13:G19)</f>
        <v>969714.28571428568</v>
      </c>
      <c r="H20" s="31" t="s">
        <v>2</v>
      </c>
      <c r="I20" s="188"/>
      <c r="J20" s="194">
        <f>AVERAGE(J13:J19)</f>
        <v>46428.571428571428</v>
      </c>
      <c r="K20" s="196">
        <f>AVERAGE(K13:K19)</f>
        <v>22428.571428571428</v>
      </c>
      <c r="L20" s="124">
        <f>AVERAGE(L13:L19)</f>
        <v>68857.142857142855</v>
      </c>
      <c r="M20" s="31" t="s">
        <v>2</v>
      </c>
    </row>
    <row r="21" spans="1:13" ht="62.25" customHeight="1" thickBot="1">
      <c r="A21" s="284" t="s">
        <v>55</v>
      </c>
      <c r="B21" s="285"/>
      <c r="C21" s="197">
        <f t="shared" ref="C21:F21" si="3">C20*0.75</f>
        <v>181500</v>
      </c>
      <c r="D21" s="198">
        <f t="shared" si="3"/>
        <v>244714.28571428568</v>
      </c>
      <c r="E21" s="198">
        <f t="shared" si="3"/>
        <v>236785.71428571432</v>
      </c>
      <c r="F21" s="199">
        <f t="shared" si="3"/>
        <v>64285.714285714283</v>
      </c>
      <c r="G21" s="125">
        <f>G20*0.75</f>
        <v>727285.71428571432</v>
      </c>
      <c r="H21" s="160">
        <f>(-(G20-G21))/G20</f>
        <v>-0.24999999999999994</v>
      </c>
      <c r="I21" s="189"/>
      <c r="J21" s="197">
        <f>SUM(J20*0.95)</f>
        <v>44107.142857142855</v>
      </c>
      <c r="K21" s="199">
        <f>SUM(K20*0.95)</f>
        <v>21307.142857142855</v>
      </c>
      <c r="L21" s="125">
        <f>L20*0.95</f>
        <v>65414.28571428571</v>
      </c>
      <c r="M21" s="160">
        <f>(-(L20-L21))/L20</f>
        <v>-5.0000000000000031E-2</v>
      </c>
    </row>
    <row r="22" spans="1:13" ht="35.1" customHeight="1">
      <c r="A22" s="288" t="s">
        <v>56</v>
      </c>
      <c r="B22" s="74">
        <v>2012</v>
      </c>
      <c r="C22" s="133">
        <v>406000</v>
      </c>
      <c r="D22" s="137">
        <v>496000</v>
      </c>
      <c r="E22" s="137">
        <v>404000</v>
      </c>
      <c r="F22" s="138">
        <v>144000</v>
      </c>
      <c r="G22" s="134">
        <f>SUM(C22:F22)</f>
        <v>1450000</v>
      </c>
      <c r="H22" s="73">
        <f>SUM(G22/G20)-1</f>
        <v>0.49528579846788445</v>
      </c>
      <c r="I22" s="179"/>
      <c r="J22" s="79" t="s">
        <v>2</v>
      </c>
      <c r="K22" s="80" t="s">
        <v>2</v>
      </c>
      <c r="L22" s="71" t="s">
        <v>2</v>
      </c>
      <c r="M22" s="73" t="s">
        <v>2</v>
      </c>
    </row>
    <row r="23" spans="1:13" ht="35.1" customHeight="1">
      <c r="A23" s="288"/>
      <c r="B23" s="75">
        <v>2013</v>
      </c>
      <c r="C23" s="139">
        <v>286000</v>
      </c>
      <c r="D23" s="140">
        <v>449000</v>
      </c>
      <c r="E23" s="140">
        <v>365000</v>
      </c>
      <c r="F23" s="141">
        <v>78000</v>
      </c>
      <c r="G23" s="135">
        <f>SUM(C23:F23)</f>
        <v>1178000</v>
      </c>
      <c r="H23" s="27">
        <f>SUM(G23/G20)-1</f>
        <v>0.21479080730701239</v>
      </c>
      <c r="I23" s="180"/>
      <c r="J23" s="181" t="s">
        <v>2</v>
      </c>
      <c r="K23" s="190" t="s">
        <v>2</v>
      </c>
      <c r="L23" s="72" t="s">
        <v>2</v>
      </c>
      <c r="M23" s="27" t="s">
        <v>2</v>
      </c>
    </row>
    <row r="24" spans="1:13" ht="35.1" customHeight="1">
      <c r="A24" s="288"/>
      <c r="B24" s="75">
        <v>2014</v>
      </c>
      <c r="C24" s="139">
        <v>373000</v>
      </c>
      <c r="D24" s="140">
        <v>422000</v>
      </c>
      <c r="E24" s="140">
        <v>377000</v>
      </c>
      <c r="F24" s="141">
        <v>163000</v>
      </c>
      <c r="G24" s="135">
        <f>SUM(C24:F24)</f>
        <v>1335000</v>
      </c>
      <c r="H24" s="27">
        <f>SUM(G24/G20)-1</f>
        <v>0.37669416617560403</v>
      </c>
      <c r="I24" s="180"/>
      <c r="J24" s="139">
        <v>89000</v>
      </c>
      <c r="K24" s="141">
        <v>35000</v>
      </c>
      <c r="L24" s="72">
        <f>SUM(J24:K24)</f>
        <v>124000</v>
      </c>
      <c r="M24" s="27">
        <f>SUM(L24/L20)-1</f>
        <v>0.80082987551867224</v>
      </c>
    </row>
    <row r="25" spans="1:13" ht="35.1" customHeight="1">
      <c r="A25" s="288"/>
      <c r="B25" s="75">
        <v>2015</v>
      </c>
      <c r="C25" s="259"/>
      <c r="D25" s="260"/>
      <c r="E25" s="260"/>
      <c r="F25" s="261"/>
      <c r="G25" s="262"/>
      <c r="H25" s="263"/>
      <c r="I25" s="264"/>
      <c r="J25" s="265"/>
      <c r="K25" s="266"/>
      <c r="L25" s="262"/>
      <c r="M25" s="263"/>
    </row>
    <row r="26" spans="1:13" ht="35.1" customHeight="1" thickBot="1">
      <c r="A26" s="289"/>
      <c r="B26" s="76">
        <v>2016</v>
      </c>
      <c r="C26" s="182"/>
      <c r="D26" s="183"/>
      <c r="E26" s="183"/>
      <c r="F26" s="186"/>
      <c r="G26" s="159"/>
      <c r="H26" s="29"/>
      <c r="I26" s="184"/>
      <c r="J26" s="156"/>
      <c r="K26" s="161"/>
      <c r="L26" s="193"/>
      <c r="M26" s="29"/>
    </row>
    <row r="27" spans="1:13" ht="39" customHeight="1" thickBot="1">
      <c r="A27" s="286" t="s">
        <v>57</v>
      </c>
      <c r="B27" s="287"/>
      <c r="C27" s="200">
        <f>AVERAGE(C22:C26)</f>
        <v>355000</v>
      </c>
      <c r="D27" s="201">
        <f>AVERAGE(D22:D26)</f>
        <v>455666.66666666669</v>
      </c>
      <c r="E27" s="201">
        <f>AVERAGE(E22:E26)</f>
        <v>382000</v>
      </c>
      <c r="F27" s="202">
        <f>AVERAGE(F22:F26)</f>
        <v>128333.33333333333</v>
      </c>
      <c r="G27" s="136">
        <f>AVERAGE(G22:G26)</f>
        <v>1321000</v>
      </c>
      <c r="H27" s="150">
        <f>SUM(G27/G20)-1</f>
        <v>0.36225692398350029</v>
      </c>
      <c r="I27" s="101"/>
      <c r="J27" s="200">
        <f>AVERAGE(J24:J26)</f>
        <v>89000</v>
      </c>
      <c r="K27" s="202">
        <f>AVERAGE(K24:K26)</f>
        <v>35000</v>
      </c>
      <c r="L27" s="136">
        <f>AVERAGE(L24:L26)</f>
        <v>124000</v>
      </c>
      <c r="M27" s="150">
        <f>SUM(M24)</f>
        <v>0.80082987551867224</v>
      </c>
    </row>
    <row r="28" spans="1:13" ht="30" customHeight="1">
      <c r="A28" s="5"/>
      <c r="B28" s="5"/>
      <c r="C28" s="5"/>
      <c r="D28" s="5"/>
      <c r="E28" s="5"/>
      <c r="F28" s="5"/>
    </row>
    <row r="29" spans="1:13" ht="30" customHeight="1">
      <c r="A29" s="5"/>
      <c r="B29" s="5"/>
      <c r="C29" s="258"/>
      <c r="D29" s="5"/>
      <c r="E29" s="5"/>
      <c r="F29" s="5"/>
    </row>
    <row r="30" spans="1:13" ht="30" customHeight="1">
      <c r="A30" s="5"/>
      <c r="B30" s="5"/>
      <c r="C30" s="5"/>
      <c r="D30" s="5"/>
      <c r="E30" s="5"/>
      <c r="F30" s="5"/>
    </row>
    <row r="31" spans="1:13" ht="30" customHeight="1">
      <c r="A31" s="1"/>
      <c r="B31" s="1"/>
      <c r="C31" s="4"/>
      <c r="D31" s="4"/>
      <c r="E31" s="5"/>
      <c r="F31" s="5"/>
    </row>
    <row r="32" spans="1:13" ht="15" customHeight="1">
      <c r="A32" s="1"/>
      <c r="B32" s="1"/>
      <c r="C32" s="4"/>
      <c r="D32" s="4"/>
    </row>
    <row r="33" spans="1:4">
      <c r="A33" s="1"/>
      <c r="B33" s="1"/>
      <c r="C33" s="4"/>
      <c r="D33" s="4"/>
    </row>
    <row r="34" spans="1:4">
      <c r="A34" s="5"/>
      <c r="B34" s="5"/>
      <c r="C34" s="2"/>
      <c r="D34" s="2"/>
    </row>
    <row r="35" spans="1:4">
      <c r="A35" s="5"/>
      <c r="B35" s="5"/>
      <c r="C35" s="5"/>
      <c r="D35" s="5"/>
    </row>
  </sheetData>
  <mergeCells count="22">
    <mergeCell ref="A2:M2"/>
    <mergeCell ref="A1:M1"/>
    <mergeCell ref="B9:M9"/>
    <mergeCell ref="B10:M10"/>
    <mergeCell ref="H6:J6"/>
    <mergeCell ref="H5:J5"/>
    <mergeCell ref="B6:G6"/>
    <mergeCell ref="B5:G5"/>
    <mergeCell ref="B7:M7"/>
    <mergeCell ref="B8:M8"/>
    <mergeCell ref="A21:B21"/>
    <mergeCell ref="A27:B27"/>
    <mergeCell ref="A22:A26"/>
    <mergeCell ref="B3:M3"/>
    <mergeCell ref="B4:M4"/>
    <mergeCell ref="K5:M5"/>
    <mergeCell ref="K6:M6"/>
    <mergeCell ref="M11:M12"/>
    <mergeCell ref="A13:A19"/>
    <mergeCell ref="A12:B12"/>
    <mergeCell ref="H11:H12"/>
    <mergeCell ref="A20:B20"/>
  </mergeCells>
  <pageMargins left="0.25" right="0.25" top="0.75" bottom="0.75" header="0.3" footer="0.3"/>
  <pageSetup paperSize="9" scale="38" orientation="landscape" horizontalDpi="4294967293" verticalDpi="4294967293" r:id="rId1"/>
  <rowBreaks count="1" manualBreakCount="1">
    <brk id="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opLeftCell="A5" zoomScale="70" zoomScaleNormal="70" workbookViewId="0">
      <selection activeCell="D15" sqref="D15"/>
    </sheetView>
  </sheetViews>
  <sheetFormatPr defaultColWidth="9.140625" defaultRowHeight="15"/>
  <cols>
    <col min="1" max="2" width="23.28515625" customWidth="1"/>
    <col min="3" max="3" width="27.5703125" customWidth="1"/>
    <col min="4" max="4" width="130.7109375" customWidth="1"/>
  </cols>
  <sheetData>
    <row r="1" spans="1:6" ht="50.1" customHeight="1">
      <c r="A1" s="313" t="s">
        <v>31</v>
      </c>
      <c r="B1" s="314"/>
      <c r="C1" s="314"/>
      <c r="D1" s="315"/>
    </row>
    <row r="2" spans="1:6" ht="60" customHeight="1" thickBot="1">
      <c r="A2" s="374" t="s">
        <v>140</v>
      </c>
      <c r="B2" s="483"/>
      <c r="C2" s="483"/>
      <c r="D2" s="484"/>
    </row>
    <row r="3" spans="1:6" ht="48" customHeight="1" thickBot="1">
      <c r="A3" s="16" t="s">
        <v>33</v>
      </c>
      <c r="B3" s="364" t="s">
        <v>139</v>
      </c>
      <c r="C3" s="447"/>
      <c r="D3" s="365"/>
    </row>
    <row r="4" spans="1:6" ht="37.5" customHeight="1">
      <c r="A4" s="34" t="s">
        <v>38</v>
      </c>
      <c r="B4" s="492" t="s">
        <v>139</v>
      </c>
      <c r="C4" s="294"/>
      <c r="D4" s="295"/>
    </row>
    <row r="5" spans="1:6" ht="39.75" customHeight="1">
      <c r="A5" s="35" t="s">
        <v>74</v>
      </c>
      <c r="B5" s="491" t="s">
        <v>79</v>
      </c>
      <c r="C5" s="328"/>
      <c r="D5" s="329"/>
    </row>
    <row r="6" spans="1:6" ht="39.75" customHeight="1">
      <c r="A6" s="35" t="s">
        <v>73</v>
      </c>
      <c r="B6" s="491" t="s">
        <v>145</v>
      </c>
      <c r="C6" s="328"/>
      <c r="D6" s="329"/>
    </row>
    <row r="7" spans="1:6" ht="37.5" customHeight="1">
      <c r="A7" s="36" t="s">
        <v>72</v>
      </c>
      <c r="B7" s="490" t="s">
        <v>80</v>
      </c>
      <c r="C7" s="375"/>
      <c r="D7" s="367"/>
      <c r="F7" s="67"/>
    </row>
    <row r="8" spans="1:6" ht="38.25" customHeight="1">
      <c r="A8" s="36" t="s">
        <v>70</v>
      </c>
      <c r="B8" s="460" t="s">
        <v>69</v>
      </c>
      <c r="C8" s="461"/>
      <c r="D8" s="489"/>
    </row>
    <row r="9" spans="1:6" ht="42.75" customHeight="1" thickBot="1">
      <c r="A9" s="38" t="s">
        <v>71</v>
      </c>
      <c r="B9" s="488" t="s">
        <v>81</v>
      </c>
      <c r="C9" s="372"/>
      <c r="D9" s="371"/>
    </row>
    <row r="10" spans="1:6" ht="49.5" customHeight="1" thickBot="1">
      <c r="A10" s="39"/>
      <c r="B10" s="23" t="s">
        <v>77</v>
      </c>
      <c r="C10" s="22" t="s">
        <v>76</v>
      </c>
      <c r="D10" s="22" t="s">
        <v>75</v>
      </c>
    </row>
    <row r="11" spans="1:6" ht="39" customHeight="1" thickBot="1">
      <c r="A11" s="238" t="s">
        <v>74</v>
      </c>
      <c r="B11" s="40">
        <v>2013</v>
      </c>
      <c r="C11" s="42">
        <v>0</v>
      </c>
      <c r="D11" s="46"/>
    </row>
    <row r="12" spans="1:6" ht="150" customHeight="1">
      <c r="A12" s="485" t="s">
        <v>78</v>
      </c>
      <c r="B12" s="43">
        <v>2014</v>
      </c>
      <c r="C12" s="86">
        <v>0</v>
      </c>
      <c r="D12" s="99" t="s">
        <v>146</v>
      </c>
    </row>
    <row r="13" spans="1:6" ht="35.1" customHeight="1">
      <c r="A13" s="486"/>
      <c r="B13" s="44">
        <v>2015</v>
      </c>
      <c r="C13" s="87"/>
      <c r="D13" s="95"/>
    </row>
    <row r="14" spans="1:6" ht="35.1" customHeight="1" thickBot="1">
      <c r="A14" s="487"/>
      <c r="B14" s="45">
        <v>2016</v>
      </c>
      <c r="C14" s="89"/>
      <c r="D14" s="96"/>
    </row>
    <row r="15" spans="1:6" ht="28.5" customHeight="1">
      <c r="A15" s="3"/>
      <c r="B15" s="3"/>
    </row>
    <row r="16" spans="1:6" ht="30" customHeight="1">
      <c r="A16" s="5"/>
      <c r="B16" s="5"/>
    </row>
    <row r="17" spans="1:2" ht="30" customHeight="1">
      <c r="A17" s="5"/>
      <c r="B17" s="5"/>
    </row>
    <row r="18" spans="1:2" ht="30" customHeight="1">
      <c r="A18" s="5"/>
      <c r="B18" s="5"/>
    </row>
    <row r="19" spans="1:2" ht="30" customHeight="1">
      <c r="A19" s="1"/>
      <c r="B19" s="1"/>
    </row>
    <row r="20" spans="1:2" ht="15" customHeight="1">
      <c r="A20" s="1"/>
      <c r="B20" s="1"/>
    </row>
    <row r="21" spans="1:2" ht="15" customHeight="1">
      <c r="A21" s="1"/>
      <c r="B21" s="1"/>
    </row>
    <row r="22" spans="1:2" ht="27.75" customHeight="1">
      <c r="A22" s="5"/>
      <c r="B22" s="5"/>
    </row>
    <row r="23" spans="1:2">
      <c r="A23" s="5"/>
      <c r="B23" s="5"/>
    </row>
  </sheetData>
  <mergeCells count="10">
    <mergeCell ref="A2:D2"/>
    <mergeCell ref="A1:D1"/>
    <mergeCell ref="A12:A14"/>
    <mergeCell ref="B9:D9"/>
    <mergeCell ref="B8:D8"/>
    <mergeCell ref="B7:D7"/>
    <mergeCell ref="B6:D6"/>
    <mergeCell ref="B5:D5"/>
    <mergeCell ref="B4:D4"/>
    <mergeCell ref="B3:D3"/>
  </mergeCells>
  <pageMargins left="0.25" right="0.25" top="0.75" bottom="0.75" header="0.3" footer="0.3"/>
  <pageSetup paperSize="9" scale="69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V30"/>
  <sheetViews>
    <sheetView topLeftCell="A5" zoomScale="55" zoomScaleNormal="55" workbookViewId="0">
      <selection activeCell="E23" sqref="E23"/>
    </sheetView>
  </sheetViews>
  <sheetFormatPr defaultColWidth="9.140625" defaultRowHeight="15"/>
  <cols>
    <col min="1" max="1" width="31.7109375" customWidth="1"/>
    <col min="2" max="2" width="12.85546875" customWidth="1"/>
    <col min="3" max="9" width="15.7109375" customWidth="1"/>
    <col min="10" max="10" width="23.28515625" customWidth="1"/>
    <col min="11" max="11" width="0.85546875" customWidth="1"/>
    <col min="12" max="14" width="15.7109375" customWidth="1"/>
    <col min="15" max="15" width="20.7109375" customWidth="1"/>
    <col min="16" max="16" width="0.85546875" customWidth="1"/>
    <col min="17" max="19" width="15.7109375" customWidth="1"/>
    <col min="20" max="20" width="20.5703125" customWidth="1"/>
    <col min="21" max="21" width="24.85546875" customWidth="1"/>
    <col min="22" max="22" width="23.7109375" customWidth="1"/>
    <col min="23" max="23" width="26" customWidth="1"/>
    <col min="24" max="24" width="23.7109375" customWidth="1"/>
  </cols>
  <sheetData>
    <row r="1" spans="1:22" ht="50.1" customHeight="1">
      <c r="A1" s="330" t="s">
        <v>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2"/>
      <c r="U1" s="14"/>
    </row>
    <row r="2" spans="1:22" ht="79.5" customHeight="1" thickBot="1">
      <c r="A2" s="345" t="s">
        <v>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7"/>
      <c r="U2" s="10"/>
      <c r="V2" s="10"/>
    </row>
    <row r="3" spans="1:22" ht="49.5" customHeight="1" thickBot="1">
      <c r="A3" s="16" t="s">
        <v>60</v>
      </c>
      <c r="B3" s="342" t="s">
        <v>59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4"/>
      <c r="U3" s="11"/>
      <c r="V3" s="11"/>
    </row>
    <row r="4" spans="1:22" ht="225.75" customHeight="1">
      <c r="A4" s="210" t="s">
        <v>38</v>
      </c>
      <c r="B4" s="339" t="s">
        <v>114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1"/>
    </row>
    <row r="5" spans="1:22" ht="39.75" customHeight="1">
      <c r="A5" s="209" t="s">
        <v>61</v>
      </c>
      <c r="B5" s="349">
        <v>1696714</v>
      </c>
      <c r="C5" s="348"/>
      <c r="D5" s="348"/>
      <c r="E5" s="323" t="s">
        <v>63</v>
      </c>
      <c r="F5" s="323"/>
      <c r="G5" s="348">
        <v>536000</v>
      </c>
      <c r="H5" s="348"/>
      <c r="I5" s="348"/>
      <c r="J5" s="323" t="s">
        <v>64</v>
      </c>
      <c r="K5" s="323"/>
      <c r="L5" s="323"/>
      <c r="M5" s="348">
        <v>1173286</v>
      </c>
      <c r="N5" s="348"/>
      <c r="O5" s="348"/>
      <c r="P5" s="348"/>
      <c r="Q5" s="348"/>
      <c r="R5" s="348"/>
      <c r="S5" s="348"/>
      <c r="T5" s="350"/>
    </row>
    <row r="6" spans="1:22" ht="39.75" customHeight="1">
      <c r="A6" s="209" t="s">
        <v>62</v>
      </c>
      <c r="B6" s="349">
        <v>1527043</v>
      </c>
      <c r="C6" s="348"/>
      <c r="D6" s="348"/>
      <c r="E6" s="323" t="s">
        <v>62</v>
      </c>
      <c r="F6" s="323"/>
      <c r="G6" s="348">
        <v>482400</v>
      </c>
      <c r="H6" s="348"/>
      <c r="I6" s="348"/>
      <c r="J6" s="323" t="s">
        <v>62</v>
      </c>
      <c r="K6" s="323"/>
      <c r="L6" s="323"/>
      <c r="M6" s="348">
        <v>1055957</v>
      </c>
      <c r="N6" s="348"/>
      <c r="O6" s="348"/>
      <c r="P6" s="348"/>
      <c r="Q6" s="348"/>
      <c r="R6" s="348"/>
      <c r="S6" s="348"/>
      <c r="T6" s="350"/>
    </row>
    <row r="7" spans="1:22" ht="37.5" customHeight="1">
      <c r="A7" s="211" t="s">
        <v>43</v>
      </c>
      <c r="B7" s="336" t="s">
        <v>148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8"/>
    </row>
    <row r="8" spans="1:22" ht="42.75" customHeight="1">
      <c r="A8" s="212" t="s">
        <v>44</v>
      </c>
      <c r="B8" s="333" t="s">
        <v>65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5"/>
    </row>
    <row r="9" spans="1:22" ht="38.25" customHeight="1">
      <c r="A9" s="211" t="s">
        <v>45</v>
      </c>
      <c r="B9" s="333" t="s">
        <v>46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5"/>
    </row>
    <row r="10" spans="1:22" ht="51" customHeight="1" thickBot="1">
      <c r="A10" s="213" t="s">
        <v>48</v>
      </c>
      <c r="B10" s="319" t="s">
        <v>115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</row>
    <row r="11" spans="1:22" ht="45.75" customHeight="1" thickBot="1">
      <c r="A11" s="24"/>
      <c r="B11" s="66" t="s">
        <v>50</v>
      </c>
      <c r="C11" s="165" t="s">
        <v>18</v>
      </c>
      <c r="D11" s="164" t="s">
        <v>19</v>
      </c>
      <c r="E11" s="164" t="s">
        <v>22</v>
      </c>
      <c r="F11" s="164" t="s">
        <v>23</v>
      </c>
      <c r="G11" s="164" t="s">
        <v>20</v>
      </c>
      <c r="H11" s="166" t="s">
        <v>21</v>
      </c>
      <c r="I11" s="70" t="s">
        <v>0</v>
      </c>
      <c r="J11" s="306" t="s">
        <v>51</v>
      </c>
      <c r="K11" s="215"/>
      <c r="L11" s="165" t="s">
        <v>24</v>
      </c>
      <c r="M11" s="77" t="s">
        <v>25</v>
      </c>
      <c r="N11" s="70" t="s">
        <v>0</v>
      </c>
      <c r="O11" s="306" t="s">
        <v>67</v>
      </c>
      <c r="P11" s="215"/>
      <c r="Q11" s="165" t="s">
        <v>1</v>
      </c>
      <c r="R11" s="166" t="s">
        <v>28</v>
      </c>
      <c r="S11" s="214" t="s">
        <v>0</v>
      </c>
      <c r="T11" s="354" t="s">
        <v>51</v>
      </c>
    </row>
    <row r="12" spans="1:22" ht="43.5" customHeight="1" thickBot="1">
      <c r="A12" s="286" t="s">
        <v>66</v>
      </c>
      <c r="B12" s="356"/>
      <c r="C12" s="153"/>
      <c r="D12" s="154"/>
      <c r="E12" s="154"/>
      <c r="F12" s="154"/>
      <c r="G12" s="154"/>
      <c r="H12" s="155"/>
      <c r="I12" s="158"/>
      <c r="J12" s="307"/>
      <c r="K12" s="216"/>
      <c r="L12" s="153"/>
      <c r="M12" s="155"/>
      <c r="N12" s="158"/>
      <c r="O12" s="307"/>
      <c r="P12" s="216"/>
      <c r="Q12" s="153"/>
      <c r="R12" s="155"/>
      <c r="S12" s="175"/>
      <c r="T12" s="354"/>
    </row>
    <row r="13" spans="1:22" ht="28.5" customHeight="1">
      <c r="A13" s="355" t="s">
        <v>53</v>
      </c>
      <c r="B13" s="151">
        <v>2005</v>
      </c>
      <c r="C13" s="133">
        <v>508000</v>
      </c>
      <c r="D13" s="137">
        <v>275000</v>
      </c>
      <c r="E13" s="137">
        <v>246000</v>
      </c>
      <c r="F13" s="137">
        <v>350000</v>
      </c>
      <c r="G13" s="137">
        <v>248000</v>
      </c>
      <c r="H13" s="138">
        <v>102000</v>
      </c>
      <c r="I13" s="134">
        <f>SUM(C13:H13)</f>
        <v>1729000</v>
      </c>
      <c r="J13" s="73" t="s">
        <v>2</v>
      </c>
      <c r="K13" s="203"/>
      <c r="L13" s="133">
        <v>23000</v>
      </c>
      <c r="M13" s="138">
        <v>501000</v>
      </c>
      <c r="N13" s="134">
        <f>SUM(L13:M13)</f>
        <v>524000</v>
      </c>
      <c r="O13" s="73" t="s">
        <v>2</v>
      </c>
      <c r="P13" s="203"/>
      <c r="Q13" s="133">
        <v>969000</v>
      </c>
      <c r="R13" s="138">
        <v>167000</v>
      </c>
      <c r="S13" s="134">
        <f t="shared" ref="S13:S19" si="0">SUM(Q13:R13)</f>
        <v>1136000</v>
      </c>
      <c r="T13" s="168" t="s">
        <v>2</v>
      </c>
    </row>
    <row r="14" spans="1:22" ht="28.5" customHeight="1">
      <c r="A14" s="355"/>
      <c r="B14" s="151">
        <v>2006</v>
      </c>
      <c r="C14" s="139">
        <v>320000</v>
      </c>
      <c r="D14" s="140">
        <v>255000</v>
      </c>
      <c r="E14" s="140">
        <v>231000</v>
      </c>
      <c r="F14" s="140">
        <v>131000</v>
      </c>
      <c r="G14" s="140">
        <v>162000</v>
      </c>
      <c r="H14" s="141">
        <v>79000</v>
      </c>
      <c r="I14" s="135">
        <f t="shared" ref="I14:I19" si="1">SUM(C14:H14)</f>
        <v>1178000</v>
      </c>
      <c r="J14" s="27" t="s">
        <v>2</v>
      </c>
      <c r="K14" s="204"/>
      <c r="L14" s="139">
        <v>10000</v>
      </c>
      <c r="M14" s="141">
        <v>312000</v>
      </c>
      <c r="N14" s="135">
        <f t="shared" ref="N14:N19" si="2">SUM(L14:M14)</f>
        <v>322000</v>
      </c>
      <c r="O14" s="27" t="s">
        <v>2</v>
      </c>
      <c r="P14" s="204"/>
      <c r="Q14" s="139">
        <v>737000</v>
      </c>
      <c r="R14" s="141">
        <v>74000</v>
      </c>
      <c r="S14" s="135">
        <f t="shared" si="0"/>
        <v>811000</v>
      </c>
      <c r="T14" s="169" t="s">
        <v>2</v>
      </c>
    </row>
    <row r="15" spans="1:22" ht="28.5" customHeight="1">
      <c r="A15" s="355"/>
      <c r="B15" s="151">
        <v>2007</v>
      </c>
      <c r="C15" s="139">
        <v>571000</v>
      </c>
      <c r="D15" s="140">
        <v>531000</v>
      </c>
      <c r="E15" s="140">
        <v>473000</v>
      </c>
      <c r="F15" s="140">
        <v>457000</v>
      </c>
      <c r="G15" s="140">
        <v>481000</v>
      </c>
      <c r="H15" s="141">
        <v>172000</v>
      </c>
      <c r="I15" s="135">
        <f t="shared" si="1"/>
        <v>2685000</v>
      </c>
      <c r="J15" s="27" t="s">
        <v>2</v>
      </c>
      <c r="K15" s="204"/>
      <c r="L15" s="139">
        <v>77000</v>
      </c>
      <c r="M15" s="141">
        <v>892000</v>
      </c>
      <c r="N15" s="135">
        <f t="shared" si="2"/>
        <v>969000</v>
      </c>
      <c r="O15" s="27" t="s">
        <v>2</v>
      </c>
      <c r="P15" s="204"/>
      <c r="Q15" s="139">
        <v>1695000</v>
      </c>
      <c r="R15" s="141">
        <v>194000</v>
      </c>
      <c r="S15" s="135">
        <f t="shared" si="0"/>
        <v>1889000</v>
      </c>
      <c r="T15" s="169" t="s">
        <v>2</v>
      </c>
    </row>
    <row r="16" spans="1:22" ht="28.5" customHeight="1">
      <c r="A16" s="355"/>
      <c r="B16" s="151">
        <v>2008</v>
      </c>
      <c r="C16" s="139">
        <v>300000</v>
      </c>
      <c r="D16" s="140">
        <v>255000</v>
      </c>
      <c r="E16" s="140">
        <v>227000</v>
      </c>
      <c r="F16" s="140">
        <v>272000</v>
      </c>
      <c r="G16" s="140">
        <v>159000</v>
      </c>
      <c r="H16" s="141">
        <v>70000</v>
      </c>
      <c r="I16" s="135">
        <f t="shared" si="1"/>
        <v>1283000</v>
      </c>
      <c r="J16" s="27" t="s">
        <v>2</v>
      </c>
      <c r="K16" s="204"/>
      <c r="L16" s="139">
        <v>6000</v>
      </c>
      <c r="M16" s="141">
        <v>579000</v>
      </c>
      <c r="N16" s="135">
        <f t="shared" si="2"/>
        <v>585000</v>
      </c>
      <c r="O16" s="27" t="s">
        <v>2</v>
      </c>
      <c r="P16" s="204"/>
      <c r="Q16" s="139">
        <v>1215000</v>
      </c>
      <c r="R16" s="141">
        <v>111000</v>
      </c>
      <c r="S16" s="135">
        <f t="shared" si="0"/>
        <v>1326000</v>
      </c>
      <c r="T16" s="169" t="s">
        <v>2</v>
      </c>
    </row>
    <row r="17" spans="1:20" ht="28.5" customHeight="1">
      <c r="A17" s="355"/>
      <c r="B17" s="151">
        <v>2009</v>
      </c>
      <c r="C17" s="139">
        <v>295000</v>
      </c>
      <c r="D17" s="140">
        <v>158000</v>
      </c>
      <c r="E17" s="140">
        <v>148000</v>
      </c>
      <c r="F17" s="140">
        <v>91000</v>
      </c>
      <c r="G17" s="140">
        <v>150000</v>
      </c>
      <c r="H17" s="141">
        <v>55000</v>
      </c>
      <c r="I17" s="135">
        <f t="shared" si="1"/>
        <v>897000</v>
      </c>
      <c r="J17" s="27" t="s">
        <v>2</v>
      </c>
      <c r="K17" s="204"/>
      <c r="L17" s="139">
        <v>3000</v>
      </c>
      <c r="M17" s="141">
        <v>160000</v>
      </c>
      <c r="N17" s="135">
        <f t="shared" si="2"/>
        <v>163000</v>
      </c>
      <c r="O17" s="27" t="s">
        <v>2</v>
      </c>
      <c r="P17" s="204"/>
      <c r="Q17" s="139">
        <v>274000</v>
      </c>
      <c r="R17" s="141">
        <v>111000</v>
      </c>
      <c r="S17" s="135">
        <f t="shared" si="0"/>
        <v>385000</v>
      </c>
      <c r="T17" s="169" t="s">
        <v>2</v>
      </c>
    </row>
    <row r="18" spans="1:20" ht="28.5" customHeight="1">
      <c r="A18" s="355"/>
      <c r="B18" s="151">
        <v>2010</v>
      </c>
      <c r="C18" s="139">
        <v>486000</v>
      </c>
      <c r="D18" s="140">
        <v>447000</v>
      </c>
      <c r="E18" s="140">
        <v>379000</v>
      </c>
      <c r="F18" s="140">
        <v>498000</v>
      </c>
      <c r="G18" s="140">
        <v>533000</v>
      </c>
      <c r="H18" s="141">
        <v>176000</v>
      </c>
      <c r="I18" s="135">
        <f t="shared" si="1"/>
        <v>2519000</v>
      </c>
      <c r="J18" s="27" t="s">
        <v>26</v>
      </c>
      <c r="K18" s="204"/>
      <c r="L18" s="139">
        <v>37000</v>
      </c>
      <c r="M18" s="141">
        <v>811000</v>
      </c>
      <c r="N18" s="135">
        <f t="shared" si="2"/>
        <v>848000</v>
      </c>
      <c r="O18" s="27" t="s">
        <v>26</v>
      </c>
      <c r="P18" s="204"/>
      <c r="Q18" s="139">
        <v>1473000</v>
      </c>
      <c r="R18" s="141">
        <v>209000</v>
      </c>
      <c r="S18" s="135">
        <f t="shared" si="0"/>
        <v>1682000</v>
      </c>
      <c r="T18" s="169" t="s">
        <v>2</v>
      </c>
    </row>
    <row r="19" spans="1:20" ht="28.5" customHeight="1" thickBot="1">
      <c r="A19" s="355"/>
      <c r="B19" s="152">
        <v>2011</v>
      </c>
      <c r="C19" s="156">
        <v>536000</v>
      </c>
      <c r="D19" s="129">
        <v>224000</v>
      </c>
      <c r="E19" s="129">
        <v>178000</v>
      </c>
      <c r="F19" s="129">
        <v>255000</v>
      </c>
      <c r="G19" s="129">
        <v>307000</v>
      </c>
      <c r="H19" s="161">
        <v>86000</v>
      </c>
      <c r="I19" s="122">
        <f t="shared" si="1"/>
        <v>1586000</v>
      </c>
      <c r="J19" s="29" t="s">
        <v>2</v>
      </c>
      <c r="K19" s="28"/>
      <c r="L19" s="156">
        <v>13000</v>
      </c>
      <c r="M19" s="161">
        <v>328000</v>
      </c>
      <c r="N19" s="122">
        <f t="shared" si="2"/>
        <v>341000</v>
      </c>
      <c r="O19" s="29" t="s">
        <v>2</v>
      </c>
      <c r="P19" s="28"/>
      <c r="Q19" s="156">
        <v>827000</v>
      </c>
      <c r="R19" s="161">
        <v>157000</v>
      </c>
      <c r="S19" s="122">
        <f t="shared" si="0"/>
        <v>984000</v>
      </c>
      <c r="T19" s="170" t="s">
        <v>2</v>
      </c>
    </row>
    <row r="20" spans="1:20" ht="42" customHeight="1">
      <c r="A20" s="308" t="s">
        <v>54</v>
      </c>
      <c r="B20" s="309"/>
      <c r="C20" s="131">
        <f>AVERAGE(C13:C19)</f>
        <v>430857.14285714284</v>
      </c>
      <c r="D20" s="157">
        <f t="shared" ref="D20:R20" si="3">AVERAGE(D13:D19)</f>
        <v>306428.57142857142</v>
      </c>
      <c r="E20" s="157">
        <f t="shared" si="3"/>
        <v>268857.14285714284</v>
      </c>
      <c r="F20" s="157">
        <f t="shared" si="3"/>
        <v>293428.57142857142</v>
      </c>
      <c r="G20" s="157">
        <f t="shared" si="3"/>
        <v>291428.57142857142</v>
      </c>
      <c r="H20" s="162">
        <f t="shared" si="3"/>
        <v>105714.28571428571</v>
      </c>
      <c r="I20" s="124">
        <f>AVERAGE(I13:I19)</f>
        <v>1696714.2857142857</v>
      </c>
      <c r="J20" s="31" t="s">
        <v>2</v>
      </c>
      <c r="K20" s="30"/>
      <c r="L20" s="131">
        <f t="shared" si="3"/>
        <v>24142.857142857141</v>
      </c>
      <c r="M20" s="162">
        <f t="shared" si="3"/>
        <v>511857.14285714284</v>
      </c>
      <c r="N20" s="124">
        <f>AVERAGE(N13:N19)</f>
        <v>536000</v>
      </c>
      <c r="O20" s="31" t="s">
        <v>2</v>
      </c>
      <c r="P20" s="30"/>
      <c r="Q20" s="131">
        <f t="shared" si="3"/>
        <v>1027142.8571428572</v>
      </c>
      <c r="R20" s="162">
        <f t="shared" si="3"/>
        <v>146142.85714285713</v>
      </c>
      <c r="S20" s="124">
        <f>AVERAGE(S13:S19)</f>
        <v>1173285.7142857143</v>
      </c>
      <c r="T20" s="145" t="s">
        <v>2</v>
      </c>
    </row>
    <row r="21" spans="1:20" ht="39" customHeight="1" thickBot="1">
      <c r="A21" s="284" t="s">
        <v>68</v>
      </c>
      <c r="B21" s="285"/>
      <c r="C21" s="132">
        <f>SUM(C20*0.9)</f>
        <v>387771.42857142858</v>
      </c>
      <c r="D21" s="130">
        <f t="shared" ref="D21:R21" si="4">SUM(D20*0.9)</f>
        <v>275785.71428571426</v>
      </c>
      <c r="E21" s="130">
        <f t="shared" si="4"/>
        <v>241971.42857142855</v>
      </c>
      <c r="F21" s="130">
        <f t="shared" si="4"/>
        <v>264085.71428571426</v>
      </c>
      <c r="G21" s="130">
        <f t="shared" si="4"/>
        <v>262285.71428571426</v>
      </c>
      <c r="H21" s="163">
        <f t="shared" si="4"/>
        <v>95142.857142857145</v>
      </c>
      <c r="I21" s="125">
        <f>SUM(C21:H21)</f>
        <v>1527042.857142857</v>
      </c>
      <c r="J21" s="160">
        <f>(-(I20-I21))/I20</f>
        <v>-0.10000000000000005</v>
      </c>
      <c r="K21" s="205"/>
      <c r="L21" s="132">
        <f t="shared" si="4"/>
        <v>21728.571428571428</v>
      </c>
      <c r="M21" s="163">
        <f t="shared" si="4"/>
        <v>460671.42857142858</v>
      </c>
      <c r="N21" s="125">
        <f>N20*0.9</f>
        <v>482400</v>
      </c>
      <c r="O21" s="160">
        <f>(-(N20-N21))/N20</f>
        <v>-0.1</v>
      </c>
      <c r="P21" s="205"/>
      <c r="Q21" s="132">
        <f t="shared" si="4"/>
        <v>924428.57142857148</v>
      </c>
      <c r="R21" s="163">
        <f t="shared" si="4"/>
        <v>131528.57142857142</v>
      </c>
      <c r="S21" s="125">
        <f>S20*0.9</f>
        <v>1055957.142857143</v>
      </c>
      <c r="T21" s="171">
        <v>-0.1</v>
      </c>
    </row>
    <row r="22" spans="1:20" ht="28.5" customHeight="1">
      <c r="A22" s="351" t="s">
        <v>56</v>
      </c>
      <c r="B22" s="151">
        <v>2012</v>
      </c>
      <c r="C22" s="127">
        <v>579000</v>
      </c>
      <c r="D22" s="126">
        <v>475000</v>
      </c>
      <c r="E22" s="126">
        <v>938000</v>
      </c>
      <c r="F22" s="126">
        <v>402000</v>
      </c>
      <c r="G22" s="126">
        <v>595000</v>
      </c>
      <c r="H22" s="128">
        <v>221000</v>
      </c>
      <c r="I22" s="78">
        <f>SUM(C22:H22)</f>
        <v>3210000</v>
      </c>
      <c r="J22" s="26">
        <f>SUM(I22/I20)-1</f>
        <v>0.89189189189189189</v>
      </c>
      <c r="K22" s="25"/>
      <c r="L22" s="97" t="s">
        <v>2</v>
      </c>
      <c r="M22" s="98" t="s">
        <v>2</v>
      </c>
      <c r="N22" s="146" t="s">
        <v>30</v>
      </c>
      <c r="O22" s="147" t="s">
        <v>30</v>
      </c>
      <c r="P22" s="207"/>
      <c r="Q22" s="97" t="s">
        <v>2</v>
      </c>
      <c r="R22" s="98" t="s">
        <v>2</v>
      </c>
      <c r="S22" s="146" t="s">
        <v>30</v>
      </c>
      <c r="T22" s="172" t="s">
        <v>30</v>
      </c>
    </row>
    <row r="23" spans="1:20" ht="28.5" customHeight="1">
      <c r="A23" s="352"/>
      <c r="B23" s="75">
        <v>2013</v>
      </c>
      <c r="C23" s="139">
        <v>500000</v>
      </c>
      <c r="D23" s="140">
        <v>301000</v>
      </c>
      <c r="E23" s="140">
        <v>444000</v>
      </c>
      <c r="F23" s="140">
        <v>298000</v>
      </c>
      <c r="G23" s="140">
        <v>265000</v>
      </c>
      <c r="H23" s="141">
        <v>86000</v>
      </c>
      <c r="I23" s="135">
        <f t="shared" ref="I23:I24" si="5">SUM(C23:H23)</f>
        <v>1894000</v>
      </c>
      <c r="J23" s="27">
        <f>SUM(I23/I20)-1</f>
        <v>0.1162751536583313</v>
      </c>
      <c r="K23" s="204"/>
      <c r="L23" s="81" t="s">
        <v>2</v>
      </c>
      <c r="M23" s="82" t="s">
        <v>2</v>
      </c>
      <c r="N23" s="148" t="s">
        <v>30</v>
      </c>
      <c r="O23" s="149" t="s">
        <v>30</v>
      </c>
      <c r="P23" s="208"/>
      <c r="Q23" s="81" t="s">
        <v>2</v>
      </c>
      <c r="R23" s="82" t="s">
        <v>2</v>
      </c>
      <c r="S23" s="148" t="s">
        <v>30</v>
      </c>
      <c r="T23" s="173" t="s">
        <v>30</v>
      </c>
    </row>
    <row r="24" spans="1:20" ht="28.5" customHeight="1">
      <c r="A24" s="352"/>
      <c r="B24" s="75">
        <v>2014</v>
      </c>
      <c r="C24" s="139">
        <v>619000</v>
      </c>
      <c r="D24" s="140">
        <v>411000</v>
      </c>
      <c r="E24" s="140">
        <v>539000</v>
      </c>
      <c r="F24" s="140">
        <v>334000</v>
      </c>
      <c r="G24" s="140">
        <v>393000</v>
      </c>
      <c r="H24" s="141">
        <v>129000</v>
      </c>
      <c r="I24" s="135">
        <f t="shared" si="5"/>
        <v>2425000</v>
      </c>
      <c r="J24" s="27">
        <f>SUM(I24/I20)-1</f>
        <v>0.42923297128904614</v>
      </c>
      <c r="K24" s="204"/>
      <c r="L24" s="139">
        <v>10000</v>
      </c>
      <c r="M24" s="141">
        <v>645000</v>
      </c>
      <c r="N24" s="135">
        <f>SUM(L24:M24)</f>
        <v>655000</v>
      </c>
      <c r="O24" s="27">
        <f>SUM(N24/N20)-1</f>
        <v>0.22201492537313428</v>
      </c>
      <c r="P24" s="204"/>
      <c r="Q24" s="81" t="s">
        <v>2</v>
      </c>
      <c r="R24" s="82" t="s">
        <v>2</v>
      </c>
      <c r="S24" s="148" t="s">
        <v>30</v>
      </c>
      <c r="T24" s="173" t="s">
        <v>30</v>
      </c>
    </row>
    <row r="25" spans="1:20" ht="28.5" customHeight="1">
      <c r="A25" s="352"/>
      <c r="B25" s="75">
        <v>2015</v>
      </c>
      <c r="C25" s="265"/>
      <c r="D25" s="267"/>
      <c r="E25" s="267"/>
      <c r="F25" s="267"/>
      <c r="G25" s="267"/>
      <c r="H25" s="266"/>
      <c r="I25" s="262"/>
      <c r="J25" s="263"/>
      <c r="K25" s="268"/>
      <c r="L25" s="265"/>
      <c r="M25" s="266"/>
      <c r="N25" s="262"/>
      <c r="O25" s="263"/>
      <c r="P25" s="268"/>
      <c r="Q25" s="265"/>
      <c r="R25" s="266"/>
      <c r="S25" s="269">
        <f>SUM(Q25:R25)</f>
        <v>0</v>
      </c>
      <c r="T25" s="270"/>
    </row>
    <row r="26" spans="1:20" ht="28.5" customHeight="1" thickBot="1">
      <c r="A26" s="353"/>
      <c r="B26" s="76">
        <v>2016</v>
      </c>
      <c r="C26" s="156"/>
      <c r="D26" s="129"/>
      <c r="E26" s="129"/>
      <c r="F26" s="129"/>
      <c r="G26" s="129"/>
      <c r="H26" s="161"/>
      <c r="I26" s="159"/>
      <c r="J26" s="29"/>
      <c r="K26" s="28"/>
      <c r="L26" s="156"/>
      <c r="M26" s="161"/>
      <c r="N26" s="159"/>
      <c r="O26" s="29"/>
      <c r="P26" s="28"/>
      <c r="Q26" s="156"/>
      <c r="R26" s="161"/>
      <c r="S26" s="176">
        <f>SUM(Q26:R26)</f>
        <v>0</v>
      </c>
      <c r="T26" s="174"/>
    </row>
    <row r="27" spans="1:20" ht="48" customHeight="1" thickBot="1">
      <c r="A27" s="286" t="s">
        <v>57</v>
      </c>
      <c r="B27" s="287"/>
      <c r="C27" s="50">
        <f>AVERAGE(C22:C24)</f>
        <v>566000</v>
      </c>
      <c r="D27" s="57">
        <f t="shared" ref="D27:M27" si="6">AVERAGE(D22:D24)</f>
        <v>395666.66666666669</v>
      </c>
      <c r="E27" s="57">
        <f t="shared" si="6"/>
        <v>640333.33333333337</v>
      </c>
      <c r="F27" s="57">
        <f t="shared" si="6"/>
        <v>344666.66666666669</v>
      </c>
      <c r="G27" s="57">
        <f t="shared" si="6"/>
        <v>417666.66666666669</v>
      </c>
      <c r="H27" s="51">
        <f t="shared" si="6"/>
        <v>145333.33333333334</v>
      </c>
      <c r="I27" s="136">
        <f>AVERAGE(I22:I26)</f>
        <v>2509666.6666666665</v>
      </c>
      <c r="J27" s="150">
        <f>AVERAGE(J22:J24)</f>
        <v>0.47913333894642313</v>
      </c>
      <c r="K27" s="206"/>
      <c r="L27" s="50">
        <f>AVERAGE(L22:L24)</f>
        <v>10000</v>
      </c>
      <c r="M27" s="51">
        <f t="shared" si="6"/>
        <v>645000</v>
      </c>
      <c r="N27" s="136">
        <f>AVERAGE(N24:N26)</f>
        <v>655000</v>
      </c>
      <c r="O27" s="150">
        <f>SUM(N27/N20)-1</f>
        <v>0.22201492537313428</v>
      </c>
      <c r="P27" s="206"/>
      <c r="Q27" s="142"/>
      <c r="R27" s="167"/>
      <c r="S27" s="136">
        <f>AVERAGE(S25:S26)</f>
        <v>0</v>
      </c>
      <c r="T27" s="143"/>
    </row>
    <row r="29" spans="1:20">
      <c r="M29" s="144"/>
      <c r="N29" s="144"/>
      <c r="O29" s="144"/>
      <c r="P29" s="144"/>
    </row>
    <row r="30" spans="1:20">
      <c r="I30" s="144"/>
      <c r="M30" s="144"/>
      <c r="N30" s="144"/>
      <c r="O30" s="144"/>
      <c r="P30" s="144"/>
    </row>
  </sheetData>
  <mergeCells count="27">
    <mergeCell ref="M5:T5"/>
    <mergeCell ref="M6:T6"/>
    <mergeCell ref="A20:B20"/>
    <mergeCell ref="A21:B21"/>
    <mergeCell ref="A27:B27"/>
    <mergeCell ref="A22:A26"/>
    <mergeCell ref="T11:T12"/>
    <mergeCell ref="A13:A19"/>
    <mergeCell ref="A12:B12"/>
    <mergeCell ref="J11:J12"/>
    <mergeCell ref="O11:O12"/>
    <mergeCell ref="A1:T1"/>
    <mergeCell ref="B10:T10"/>
    <mergeCell ref="B9:T9"/>
    <mergeCell ref="B8:T8"/>
    <mergeCell ref="B7:T7"/>
    <mergeCell ref="B4:T4"/>
    <mergeCell ref="B3:T3"/>
    <mergeCell ref="A2:T2"/>
    <mergeCell ref="E5:F5"/>
    <mergeCell ref="E6:F6"/>
    <mergeCell ref="J5:L5"/>
    <mergeCell ref="J6:L6"/>
    <mergeCell ref="G5:I5"/>
    <mergeCell ref="B5:D5"/>
    <mergeCell ref="B6:D6"/>
    <mergeCell ref="G6:I6"/>
  </mergeCells>
  <pageMargins left="0.25" right="0.25" top="0.75" bottom="0.75" header="0.3" footer="0.3"/>
  <pageSetup paperSize="9" scale="41" orientation="landscape" horizontalDpi="4294967293" verticalDpi="4294967293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F26"/>
  <sheetViews>
    <sheetView topLeftCell="A5" zoomScale="60" zoomScaleNormal="60" workbookViewId="0">
      <selection activeCell="C14" sqref="C14"/>
    </sheetView>
  </sheetViews>
  <sheetFormatPr defaultColWidth="9.140625" defaultRowHeight="15"/>
  <cols>
    <col min="1" max="2" width="23.28515625" customWidth="1"/>
    <col min="3" max="3" width="154.5703125" customWidth="1"/>
    <col min="4" max="4" width="21.7109375" customWidth="1"/>
    <col min="5" max="5" width="24.85546875" customWidth="1"/>
    <col min="6" max="6" width="23.7109375" customWidth="1"/>
    <col min="7" max="7" width="26" customWidth="1"/>
    <col min="8" max="8" width="23.7109375" customWidth="1"/>
  </cols>
  <sheetData>
    <row r="1" spans="1:6" ht="50.1" customHeight="1" thickBot="1">
      <c r="A1" s="357" t="s">
        <v>31</v>
      </c>
      <c r="B1" s="358"/>
      <c r="C1" s="359"/>
      <c r="D1" s="14"/>
      <c r="E1" s="14"/>
    </row>
    <row r="2" spans="1:6" ht="87" customHeight="1" thickBot="1">
      <c r="A2" s="360" t="s">
        <v>109</v>
      </c>
      <c r="B2" s="361"/>
      <c r="C2" s="362"/>
      <c r="D2" s="10"/>
      <c r="E2" s="10"/>
      <c r="F2" s="10"/>
    </row>
    <row r="3" spans="1:6" ht="49.5" customHeight="1" thickBot="1">
      <c r="A3" s="246" t="s">
        <v>96</v>
      </c>
      <c r="B3" s="364" t="s">
        <v>110</v>
      </c>
      <c r="C3" s="365"/>
      <c r="D3" s="11"/>
      <c r="E3" s="11"/>
      <c r="F3" s="11"/>
    </row>
    <row r="4" spans="1:6" ht="66" customHeight="1">
      <c r="A4" s="249" t="s">
        <v>38</v>
      </c>
      <c r="B4" s="293" t="s">
        <v>116</v>
      </c>
      <c r="C4" s="295"/>
    </row>
    <row r="5" spans="1:6" ht="39.75" customHeight="1">
      <c r="A5" s="250" t="s">
        <v>82</v>
      </c>
      <c r="B5" s="327" t="s">
        <v>117</v>
      </c>
      <c r="C5" s="329"/>
    </row>
    <row r="6" spans="1:6" ht="39.75" customHeight="1">
      <c r="A6" s="250" t="s">
        <v>73</v>
      </c>
      <c r="B6" s="327" t="s">
        <v>118</v>
      </c>
      <c r="C6" s="329"/>
    </row>
    <row r="7" spans="1:6" ht="37.5" customHeight="1">
      <c r="A7" s="251" t="s">
        <v>43</v>
      </c>
      <c r="B7" s="366" t="s">
        <v>119</v>
      </c>
      <c r="C7" s="367"/>
    </row>
    <row r="8" spans="1:6" ht="42.75" customHeight="1">
      <c r="A8" s="252" t="s">
        <v>44</v>
      </c>
      <c r="B8" s="316" t="s">
        <v>6</v>
      </c>
      <c r="C8" s="318"/>
    </row>
    <row r="9" spans="1:6" ht="38.25" customHeight="1">
      <c r="A9" s="251" t="s">
        <v>45</v>
      </c>
      <c r="B9" s="368" t="s">
        <v>69</v>
      </c>
      <c r="C9" s="369"/>
    </row>
    <row r="10" spans="1:6" ht="42.75" customHeight="1" thickBot="1">
      <c r="A10" s="253" t="s">
        <v>71</v>
      </c>
      <c r="B10" s="370" t="s">
        <v>111</v>
      </c>
      <c r="C10" s="371"/>
    </row>
    <row r="11" spans="1:6" ht="39" customHeight="1" thickBot="1">
      <c r="A11" s="32"/>
      <c r="B11" s="100" t="s">
        <v>77</v>
      </c>
      <c r="C11" s="62" t="s">
        <v>75</v>
      </c>
    </row>
    <row r="12" spans="1:6" ht="39" customHeight="1" thickBot="1">
      <c r="A12" s="255" t="s">
        <v>74</v>
      </c>
      <c r="B12" s="56">
        <v>2013</v>
      </c>
      <c r="C12" s="254" t="s">
        <v>112</v>
      </c>
    </row>
    <row r="13" spans="1:6" ht="58.5" customHeight="1">
      <c r="A13" s="363" t="s">
        <v>78</v>
      </c>
      <c r="B13" s="63">
        <v>2014</v>
      </c>
      <c r="C13" s="84" t="s">
        <v>120</v>
      </c>
    </row>
    <row r="14" spans="1:6" ht="57.75" customHeight="1">
      <c r="A14" s="288"/>
      <c r="B14" s="64">
        <v>2015</v>
      </c>
      <c r="C14" s="282" t="s">
        <v>151</v>
      </c>
    </row>
    <row r="15" spans="1:6" ht="35.1" customHeight="1" thickBot="1">
      <c r="A15" s="289"/>
      <c r="B15" s="65">
        <v>2016</v>
      </c>
      <c r="C15" s="83"/>
    </row>
    <row r="16" spans="1:6" ht="28.5" customHeight="1">
      <c r="A16" s="3"/>
      <c r="B16" s="3"/>
      <c r="C16" s="1"/>
    </row>
    <row r="17" spans="1:3" ht="30" customHeight="1">
      <c r="A17" s="8"/>
      <c r="B17" s="8"/>
      <c r="C17" s="8"/>
    </row>
    <row r="18" spans="1:3" ht="30" customHeight="1">
      <c r="A18" s="8"/>
      <c r="B18" s="8"/>
      <c r="C18" s="8"/>
    </row>
    <row r="19" spans="1:3" ht="30" customHeight="1">
      <c r="A19" s="5"/>
      <c r="B19" s="5"/>
      <c r="C19" s="5"/>
    </row>
    <row r="20" spans="1:3" ht="30" customHeight="1">
      <c r="A20" s="5"/>
      <c r="B20" s="5"/>
      <c r="C20" s="5"/>
    </row>
    <row r="21" spans="1:3" ht="30" customHeight="1">
      <c r="A21" s="5"/>
      <c r="B21" s="5"/>
      <c r="C21" s="5"/>
    </row>
    <row r="22" spans="1:3" ht="30" customHeight="1">
      <c r="A22" s="1"/>
      <c r="B22" s="1"/>
      <c r="C22" s="4"/>
    </row>
    <row r="23" spans="1:3" ht="15" customHeight="1">
      <c r="A23" s="1"/>
      <c r="B23" s="1"/>
      <c r="C23" s="4"/>
    </row>
    <row r="24" spans="1:3" ht="15" customHeight="1">
      <c r="A24" s="1"/>
      <c r="B24" s="1"/>
      <c r="C24" s="4"/>
    </row>
    <row r="25" spans="1:3" ht="27.75" customHeight="1">
      <c r="A25" s="5"/>
      <c r="B25" s="5"/>
      <c r="C25" s="2"/>
    </row>
    <row r="26" spans="1:3">
      <c r="A26" s="5"/>
      <c r="B26" s="5"/>
      <c r="C26" s="5"/>
    </row>
  </sheetData>
  <mergeCells count="11">
    <mergeCell ref="A1:C1"/>
    <mergeCell ref="A2:C2"/>
    <mergeCell ref="A13:A15"/>
    <mergeCell ref="B3:C3"/>
    <mergeCell ref="B4:C4"/>
    <mergeCell ref="B5:C5"/>
    <mergeCell ref="B7:C7"/>
    <mergeCell ref="B8:C8"/>
    <mergeCell ref="B9:C9"/>
    <mergeCell ref="B10:C10"/>
    <mergeCell ref="B6:C6"/>
  </mergeCells>
  <pageMargins left="0.25" right="0.25" top="0.75" bottom="0.75" header="0.3" footer="0.3"/>
  <pageSetup paperSize="9" scale="69" orientation="landscape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G27"/>
  <sheetViews>
    <sheetView topLeftCell="A9" zoomScale="70" zoomScaleNormal="70" workbookViewId="0">
      <selection activeCell="E13" sqref="E13:G13"/>
    </sheetView>
  </sheetViews>
  <sheetFormatPr defaultColWidth="9.140625" defaultRowHeight="15"/>
  <cols>
    <col min="1" max="2" width="23.28515625" customWidth="1"/>
    <col min="3" max="4" width="38.7109375" customWidth="1"/>
    <col min="5" max="5" width="15.5703125" customWidth="1"/>
    <col min="6" max="6" width="16.85546875" customWidth="1"/>
    <col min="7" max="7" width="17.42578125" customWidth="1"/>
    <col min="8" max="8" width="23.7109375" customWidth="1"/>
  </cols>
  <sheetData>
    <row r="1" spans="1:7" ht="50.1" customHeight="1">
      <c r="A1" s="313" t="s">
        <v>31</v>
      </c>
      <c r="B1" s="314"/>
      <c r="C1" s="314"/>
      <c r="D1" s="314"/>
      <c r="E1" s="314"/>
      <c r="F1" s="314"/>
      <c r="G1" s="315"/>
    </row>
    <row r="2" spans="1:7" ht="55.5" customHeight="1" thickBot="1">
      <c r="A2" s="374" t="s">
        <v>99</v>
      </c>
      <c r="B2" s="311"/>
      <c r="C2" s="311"/>
      <c r="D2" s="311"/>
      <c r="E2" s="311"/>
      <c r="F2" s="311"/>
      <c r="G2" s="312"/>
    </row>
    <row r="3" spans="1:7" ht="48.75" customHeight="1" thickBot="1">
      <c r="A3" s="245" t="s">
        <v>33</v>
      </c>
      <c r="B3" s="376" t="s">
        <v>103</v>
      </c>
      <c r="C3" s="377"/>
      <c r="D3" s="377"/>
      <c r="E3" s="377"/>
      <c r="F3" s="377"/>
      <c r="G3" s="378"/>
    </row>
    <row r="4" spans="1:7" ht="43.5" customHeight="1">
      <c r="A4" s="249" t="s">
        <v>38</v>
      </c>
      <c r="B4" s="293" t="s">
        <v>122</v>
      </c>
      <c r="C4" s="294"/>
      <c r="D4" s="294"/>
      <c r="E4" s="294"/>
      <c r="F4" s="294"/>
      <c r="G4" s="295"/>
    </row>
    <row r="5" spans="1:7" ht="50.25" customHeight="1">
      <c r="A5" s="250" t="s">
        <v>82</v>
      </c>
      <c r="B5" s="327" t="s">
        <v>104</v>
      </c>
      <c r="C5" s="328"/>
      <c r="D5" s="328"/>
      <c r="E5" s="328"/>
      <c r="F5" s="328"/>
      <c r="G5" s="329"/>
    </row>
    <row r="6" spans="1:7" ht="39.75" customHeight="1">
      <c r="A6" s="250" t="s">
        <v>73</v>
      </c>
      <c r="B6" s="327" t="s">
        <v>105</v>
      </c>
      <c r="C6" s="328"/>
      <c r="D6" s="328"/>
      <c r="E6" s="328"/>
      <c r="F6" s="328"/>
      <c r="G6" s="329"/>
    </row>
    <row r="7" spans="1:7" ht="37.5" customHeight="1">
      <c r="A7" s="251" t="s">
        <v>43</v>
      </c>
      <c r="B7" s="366" t="s">
        <v>7</v>
      </c>
      <c r="C7" s="375"/>
      <c r="D7" s="375"/>
      <c r="E7" s="375"/>
      <c r="F7" s="375"/>
      <c r="G7" s="367"/>
    </row>
    <row r="8" spans="1:7" ht="38.25" customHeight="1">
      <c r="A8" s="251" t="s">
        <v>45</v>
      </c>
      <c r="B8" s="368" t="s">
        <v>69</v>
      </c>
      <c r="C8" s="373"/>
      <c r="D8" s="373"/>
      <c r="E8" s="373"/>
      <c r="F8" s="373"/>
      <c r="G8" s="369"/>
    </row>
    <row r="9" spans="1:7" ht="42.75" customHeight="1" thickBot="1">
      <c r="A9" s="253" t="s">
        <v>71</v>
      </c>
      <c r="B9" s="370" t="s">
        <v>106</v>
      </c>
      <c r="C9" s="372"/>
      <c r="D9" s="372"/>
      <c r="E9" s="372"/>
      <c r="F9" s="372"/>
      <c r="G9" s="371"/>
    </row>
    <row r="10" spans="1:7" ht="39" customHeight="1" thickBot="1">
      <c r="A10" s="32"/>
      <c r="B10" s="23" t="s">
        <v>77</v>
      </c>
      <c r="C10" s="247" t="s">
        <v>108</v>
      </c>
      <c r="D10" s="247" t="s">
        <v>107</v>
      </c>
      <c r="E10" s="379" t="s">
        <v>75</v>
      </c>
      <c r="F10" s="380"/>
      <c r="G10" s="381"/>
    </row>
    <row r="11" spans="1:7" ht="39" customHeight="1" thickBot="1">
      <c r="A11" s="248" t="s">
        <v>74</v>
      </c>
      <c r="B11" s="40">
        <v>2013</v>
      </c>
      <c r="C11" s="41">
        <v>1</v>
      </c>
      <c r="D11" s="42">
        <v>0</v>
      </c>
      <c r="E11" s="382"/>
      <c r="F11" s="380"/>
      <c r="G11" s="381"/>
    </row>
    <row r="12" spans="1:7" ht="35.1" customHeight="1">
      <c r="A12" s="363" t="s">
        <v>78</v>
      </c>
      <c r="B12" s="43">
        <v>2014</v>
      </c>
      <c r="C12" s="85">
        <v>1</v>
      </c>
      <c r="D12" s="86"/>
      <c r="E12" s="383" t="s">
        <v>121</v>
      </c>
      <c r="F12" s="384"/>
      <c r="G12" s="385"/>
    </row>
    <row r="13" spans="1:7" ht="98.25" customHeight="1">
      <c r="A13" s="288"/>
      <c r="B13" s="44">
        <v>2015</v>
      </c>
      <c r="C13" s="279">
        <v>6</v>
      </c>
      <c r="D13" s="283" t="s">
        <v>152</v>
      </c>
      <c r="E13" s="386" t="s">
        <v>153</v>
      </c>
      <c r="F13" s="387"/>
      <c r="G13" s="388"/>
    </row>
    <row r="14" spans="1:7" ht="35.1" customHeight="1" thickBot="1">
      <c r="A14" s="289"/>
      <c r="B14" s="45">
        <v>2016</v>
      </c>
      <c r="C14" s="88"/>
      <c r="D14" s="89"/>
      <c r="E14" s="389"/>
      <c r="F14" s="390"/>
      <c r="G14" s="391"/>
    </row>
    <row r="15" spans="1:7" ht="28.5" customHeight="1">
      <c r="A15" s="3"/>
      <c r="B15" s="3"/>
      <c r="C15" s="1"/>
    </row>
    <row r="16" spans="1:7" ht="30" customHeight="1">
      <c r="A16" s="6"/>
      <c r="B16" s="6"/>
      <c r="C16" s="7"/>
    </row>
    <row r="17" spans="1:3" ht="30" customHeight="1">
      <c r="A17" s="8"/>
      <c r="B17" s="8"/>
      <c r="C17" s="8"/>
    </row>
    <row r="18" spans="1:3" ht="30" customHeight="1">
      <c r="A18" s="8"/>
      <c r="B18" s="8"/>
      <c r="C18" s="8"/>
    </row>
    <row r="19" spans="1:3" ht="30" customHeight="1">
      <c r="A19" s="8"/>
      <c r="B19" s="8"/>
      <c r="C19" s="8"/>
    </row>
    <row r="20" spans="1:3" ht="30" customHeight="1">
      <c r="A20" s="5"/>
      <c r="B20" s="5"/>
      <c r="C20" s="5"/>
    </row>
    <row r="21" spans="1:3" ht="30" customHeight="1">
      <c r="A21" s="5"/>
      <c r="B21" s="5"/>
      <c r="C21" s="5"/>
    </row>
    <row r="22" spans="1:3" ht="30" customHeight="1">
      <c r="A22" s="5"/>
      <c r="B22" s="5"/>
      <c r="C22" s="5"/>
    </row>
    <row r="23" spans="1:3" ht="30" customHeight="1">
      <c r="A23" s="1"/>
      <c r="B23" s="1"/>
      <c r="C23" s="4"/>
    </row>
    <row r="24" spans="1:3" ht="15" customHeight="1">
      <c r="A24" s="1"/>
      <c r="B24" s="1"/>
      <c r="C24" s="4"/>
    </row>
    <row r="25" spans="1:3" ht="15" customHeight="1">
      <c r="A25" s="1"/>
      <c r="B25" s="1"/>
      <c r="C25" s="4"/>
    </row>
    <row r="26" spans="1:3" ht="27.75" customHeight="1">
      <c r="A26" s="5"/>
      <c r="B26" s="5"/>
      <c r="C26" s="2"/>
    </row>
    <row r="27" spans="1:3">
      <c r="A27" s="5"/>
      <c r="B27" s="5"/>
      <c r="C27" s="5"/>
    </row>
  </sheetData>
  <mergeCells count="15">
    <mergeCell ref="A1:G1"/>
    <mergeCell ref="A12:A14"/>
    <mergeCell ref="B9:G9"/>
    <mergeCell ref="B8:G8"/>
    <mergeCell ref="A2:G2"/>
    <mergeCell ref="B7:G7"/>
    <mergeCell ref="B6:G6"/>
    <mergeCell ref="B5:G5"/>
    <mergeCell ref="B4:G4"/>
    <mergeCell ref="B3:G3"/>
    <mergeCell ref="E10:G10"/>
    <mergeCell ref="E11:G11"/>
    <mergeCell ref="E12:G12"/>
    <mergeCell ref="E13:G13"/>
    <mergeCell ref="E14:G14"/>
  </mergeCells>
  <pageMargins left="0.25" right="0.25" top="0.75" bottom="0.75" header="0.3" footer="0.3"/>
  <pageSetup paperSize="9" scale="56" orientation="portrait" r:id="rId1"/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W26"/>
  <sheetViews>
    <sheetView topLeftCell="A7" zoomScale="70" zoomScaleNormal="70" workbookViewId="0">
      <selection activeCell="O21" sqref="O21"/>
    </sheetView>
  </sheetViews>
  <sheetFormatPr defaultColWidth="9.140625" defaultRowHeight="15"/>
  <cols>
    <col min="1" max="1" width="23.28515625" customWidth="1"/>
    <col min="2" max="2" width="14.28515625" customWidth="1"/>
    <col min="3" max="22" width="8.7109375" customWidth="1"/>
    <col min="23" max="23" width="23.7109375" customWidth="1"/>
    <col min="24" max="24" width="26" customWidth="1"/>
    <col min="25" max="25" width="23.7109375" customWidth="1"/>
  </cols>
  <sheetData>
    <row r="1" spans="1:23" ht="50.1" customHeight="1">
      <c r="A1" s="330" t="s">
        <v>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</row>
    <row r="2" spans="1:23" ht="52.5" customHeight="1" thickBot="1">
      <c r="A2" s="395" t="s">
        <v>99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7"/>
      <c r="W2" s="10"/>
    </row>
    <row r="3" spans="1:23" ht="49.5" customHeight="1" thickBot="1">
      <c r="A3" s="245" t="s">
        <v>60</v>
      </c>
      <c r="B3" s="392" t="s">
        <v>102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4"/>
      <c r="W3" s="11"/>
    </row>
    <row r="4" spans="1:23" ht="45" customHeight="1">
      <c r="A4" s="249" t="s">
        <v>38</v>
      </c>
      <c r="B4" s="339" t="s">
        <v>123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3" ht="54.75" customHeight="1">
      <c r="A5" s="250" t="s">
        <v>82</v>
      </c>
      <c r="B5" s="404" t="s">
        <v>142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6"/>
    </row>
    <row r="6" spans="1:23" ht="39.75" customHeight="1">
      <c r="A6" s="250" t="s">
        <v>73</v>
      </c>
      <c r="B6" s="401" t="s">
        <v>124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3"/>
    </row>
    <row r="7" spans="1:23" ht="37.5" customHeight="1">
      <c r="A7" s="251" t="s">
        <v>72</v>
      </c>
      <c r="B7" s="336" t="s">
        <v>4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8"/>
    </row>
    <row r="8" spans="1:23" ht="38.25" customHeight="1">
      <c r="A8" s="251" t="s">
        <v>70</v>
      </c>
      <c r="B8" s="333" t="s">
        <v>69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</row>
    <row r="9" spans="1:23" ht="42.75" customHeight="1" thickBot="1">
      <c r="A9" s="253" t="s">
        <v>83</v>
      </c>
      <c r="B9" s="398" t="s">
        <v>101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400"/>
    </row>
    <row r="10" spans="1:23" ht="39" customHeight="1" thickBot="1">
      <c r="A10" s="409"/>
      <c r="B10" s="415" t="s">
        <v>50</v>
      </c>
      <c r="C10" s="416" t="s">
        <v>18</v>
      </c>
      <c r="D10" s="417"/>
      <c r="E10" s="407" t="s">
        <v>19</v>
      </c>
      <c r="F10" s="408"/>
      <c r="G10" s="407" t="s">
        <v>22</v>
      </c>
      <c r="H10" s="408"/>
      <c r="I10" s="413" t="s">
        <v>23</v>
      </c>
      <c r="J10" s="414"/>
      <c r="K10" s="407" t="s">
        <v>20</v>
      </c>
      <c r="L10" s="408"/>
      <c r="M10" s="413" t="s">
        <v>21</v>
      </c>
      <c r="N10" s="414"/>
      <c r="O10" s="413" t="s">
        <v>24</v>
      </c>
      <c r="P10" s="414"/>
      <c r="Q10" s="411" t="s">
        <v>25</v>
      </c>
      <c r="R10" s="412"/>
      <c r="S10" s="407" t="s">
        <v>1</v>
      </c>
      <c r="T10" s="408"/>
      <c r="U10" s="407" t="s">
        <v>28</v>
      </c>
      <c r="V10" s="408"/>
    </row>
    <row r="11" spans="1:23" ht="39" customHeight="1" thickBot="1">
      <c r="A11" s="410"/>
      <c r="B11" s="416"/>
      <c r="C11" s="244" t="s">
        <v>97</v>
      </c>
      <c r="D11" s="61" t="s">
        <v>8</v>
      </c>
      <c r="E11" s="244" t="s">
        <v>97</v>
      </c>
      <c r="F11" s="61" t="s">
        <v>8</v>
      </c>
      <c r="G11" s="244" t="s">
        <v>97</v>
      </c>
      <c r="H11" s="61" t="s">
        <v>8</v>
      </c>
      <c r="I11" s="244" t="s">
        <v>97</v>
      </c>
      <c r="J11" s="61" t="s">
        <v>8</v>
      </c>
      <c r="K11" s="244" t="s">
        <v>97</v>
      </c>
      <c r="L11" s="61" t="s">
        <v>8</v>
      </c>
      <c r="M11" s="244" t="s">
        <v>97</v>
      </c>
      <c r="N11" s="61" t="s">
        <v>8</v>
      </c>
      <c r="O11" s="244" t="s">
        <v>97</v>
      </c>
      <c r="P11" s="61" t="s">
        <v>8</v>
      </c>
      <c r="Q11" s="244" t="s">
        <v>97</v>
      </c>
      <c r="R11" s="61" t="s">
        <v>8</v>
      </c>
      <c r="S11" s="244" t="s">
        <v>97</v>
      </c>
      <c r="T11" s="61" t="s">
        <v>8</v>
      </c>
      <c r="U11" s="244" t="s">
        <v>97</v>
      </c>
      <c r="V11" s="61" t="s">
        <v>8</v>
      </c>
    </row>
    <row r="12" spans="1:23" ht="35.1" customHeight="1" thickBot="1">
      <c r="A12" s="243" t="s">
        <v>74</v>
      </c>
      <c r="B12" s="19">
        <v>2013</v>
      </c>
      <c r="C12" s="217" t="s">
        <v>29</v>
      </c>
      <c r="D12" s="218"/>
      <c r="E12" s="224" t="s">
        <v>29</v>
      </c>
      <c r="F12" s="225"/>
      <c r="G12" s="224" t="s">
        <v>29</v>
      </c>
      <c r="H12" s="225"/>
      <c r="I12" s="224" t="s">
        <v>29</v>
      </c>
      <c r="J12" s="225"/>
      <c r="K12" s="224" t="s">
        <v>29</v>
      </c>
      <c r="L12" s="225"/>
      <c r="M12" s="224" t="s">
        <v>29</v>
      </c>
      <c r="N12" s="225"/>
      <c r="O12" s="224"/>
      <c r="P12" s="225"/>
      <c r="Q12" s="224"/>
      <c r="R12" s="225"/>
      <c r="S12" s="224"/>
      <c r="T12" s="225"/>
      <c r="U12" s="224"/>
      <c r="V12" s="225"/>
    </row>
    <row r="13" spans="1:23" ht="35.1" customHeight="1">
      <c r="A13" s="363" t="s">
        <v>56</v>
      </c>
      <c r="B13" s="18">
        <v>2014</v>
      </c>
      <c r="C13" s="219" t="s">
        <v>29</v>
      </c>
      <c r="D13" s="220" t="s">
        <v>29</v>
      </c>
      <c r="E13" s="219" t="s">
        <v>29</v>
      </c>
      <c r="F13" s="220" t="s">
        <v>29</v>
      </c>
      <c r="G13" s="219" t="s">
        <v>29</v>
      </c>
      <c r="H13" s="220" t="s">
        <v>29</v>
      </c>
      <c r="I13" s="219" t="s">
        <v>29</v>
      </c>
      <c r="J13" s="220" t="s">
        <v>29</v>
      </c>
      <c r="K13" s="219" t="s">
        <v>29</v>
      </c>
      <c r="L13" s="220" t="s">
        <v>29</v>
      </c>
      <c r="M13" s="219" t="s">
        <v>29</v>
      </c>
      <c r="N13" s="220" t="s">
        <v>29</v>
      </c>
      <c r="O13" s="219" t="s">
        <v>29</v>
      </c>
      <c r="P13" s="220"/>
      <c r="Q13" s="219"/>
      <c r="R13" s="226"/>
      <c r="S13" s="219"/>
      <c r="T13" s="226"/>
      <c r="U13" s="219"/>
      <c r="V13" s="226"/>
    </row>
    <row r="14" spans="1:23" ht="35.1" customHeight="1">
      <c r="A14" s="288"/>
      <c r="B14" s="18">
        <v>2015</v>
      </c>
      <c r="C14" s="277" t="s">
        <v>29</v>
      </c>
      <c r="D14" s="278" t="s">
        <v>29</v>
      </c>
      <c r="E14" s="277" t="s">
        <v>29</v>
      </c>
      <c r="F14" s="278" t="s">
        <v>29</v>
      </c>
      <c r="G14" s="277" t="s">
        <v>29</v>
      </c>
      <c r="H14" s="278" t="s">
        <v>29</v>
      </c>
      <c r="I14" s="277" t="s">
        <v>29</v>
      </c>
      <c r="J14" s="278" t="s">
        <v>29</v>
      </c>
      <c r="K14" s="277" t="s">
        <v>29</v>
      </c>
      <c r="L14" s="278" t="s">
        <v>29</v>
      </c>
      <c r="M14" s="277" t="s">
        <v>29</v>
      </c>
      <c r="N14" s="278" t="s">
        <v>29</v>
      </c>
      <c r="O14" s="277" t="s">
        <v>29</v>
      </c>
      <c r="P14" s="278"/>
      <c r="Q14" s="277" t="s">
        <v>29</v>
      </c>
      <c r="R14" s="278"/>
      <c r="S14" s="277" t="s">
        <v>29</v>
      </c>
      <c r="T14" s="278"/>
      <c r="U14" s="277" t="s">
        <v>29</v>
      </c>
      <c r="V14" s="221"/>
    </row>
    <row r="15" spans="1:23" ht="34.5" customHeight="1" thickBot="1">
      <c r="A15" s="289"/>
      <c r="B15" s="15">
        <v>2016</v>
      </c>
      <c r="C15" s="222"/>
      <c r="D15" s="223"/>
      <c r="E15" s="222"/>
      <c r="F15" s="223"/>
      <c r="G15" s="222"/>
      <c r="H15" s="223"/>
      <c r="I15" s="222"/>
      <c r="J15" s="223"/>
      <c r="K15" s="222"/>
      <c r="L15" s="223"/>
      <c r="M15" s="222"/>
      <c r="N15" s="223"/>
      <c r="O15" s="222"/>
      <c r="P15" s="223"/>
      <c r="Q15" s="222"/>
      <c r="R15" s="223"/>
      <c r="S15" s="222"/>
      <c r="T15" s="223"/>
      <c r="U15" s="222"/>
      <c r="V15" s="223"/>
    </row>
    <row r="16" spans="1:23" ht="28.5" customHeight="1">
      <c r="A16" s="3"/>
      <c r="B16" s="3"/>
      <c r="C16" s="1"/>
      <c r="D16" s="1"/>
      <c r="E16" s="1"/>
      <c r="F16" s="1"/>
    </row>
    <row r="17" spans="1:22" ht="30" customHeight="1">
      <c r="A17" s="8"/>
      <c r="B17" s="8"/>
      <c r="C17" s="8"/>
      <c r="D17" s="8"/>
      <c r="E17" s="8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0" customHeight="1">
      <c r="A18" s="8"/>
      <c r="B18" s="8"/>
      <c r="C18" s="8"/>
      <c r="D18" s="8"/>
      <c r="E18" s="8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0" customHeight="1">
      <c r="A22" s="1"/>
      <c r="B22" s="1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" customHeight="1">
      <c r="A23" s="1"/>
      <c r="B23" s="1"/>
      <c r="C23" s="4"/>
      <c r="D23" s="4"/>
      <c r="E23" s="4"/>
      <c r="F23" s="4"/>
    </row>
    <row r="24" spans="1:22" ht="15" customHeight="1">
      <c r="A24" s="1"/>
      <c r="B24" s="1"/>
      <c r="C24" s="4"/>
      <c r="D24" s="4"/>
      <c r="E24" s="4"/>
      <c r="F24" s="4"/>
    </row>
    <row r="25" spans="1:22" ht="27.75" customHeight="1">
      <c r="A25" s="5"/>
      <c r="B25" s="5"/>
      <c r="C25" s="2"/>
      <c r="D25" s="2"/>
      <c r="E25" s="2"/>
      <c r="F25" s="2"/>
    </row>
    <row r="26" spans="1:22">
      <c r="A26" s="5"/>
      <c r="B26" s="5"/>
      <c r="C26" s="5"/>
      <c r="D26" s="5"/>
      <c r="E26" s="5"/>
      <c r="F26" s="5"/>
    </row>
  </sheetData>
  <mergeCells count="22">
    <mergeCell ref="U10:V10"/>
    <mergeCell ref="A13:A15"/>
    <mergeCell ref="A10:A11"/>
    <mergeCell ref="Q10:R10"/>
    <mergeCell ref="O10:P10"/>
    <mergeCell ref="I10:J10"/>
    <mergeCell ref="K10:L10"/>
    <mergeCell ref="M10:N10"/>
    <mergeCell ref="S10:T10"/>
    <mergeCell ref="B10:B11"/>
    <mergeCell ref="C10:D10"/>
    <mergeCell ref="E10:F10"/>
    <mergeCell ref="G10:H10"/>
    <mergeCell ref="B4:V4"/>
    <mergeCell ref="B3:V3"/>
    <mergeCell ref="A2:V2"/>
    <mergeCell ref="A1:V1"/>
    <mergeCell ref="B9:V9"/>
    <mergeCell ref="B8:V8"/>
    <mergeCell ref="B7:V7"/>
    <mergeCell ref="B6:V6"/>
    <mergeCell ref="B5:V5"/>
  </mergeCells>
  <pageMargins left="0.25" right="0.25" top="0.75" bottom="0.75" header="0.3" footer="0.3"/>
  <pageSetup paperSize="9" scale="67" orientation="landscape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opLeftCell="A9" zoomScale="70" zoomScaleNormal="70" workbookViewId="0">
      <selection activeCell="P18" sqref="P18"/>
    </sheetView>
  </sheetViews>
  <sheetFormatPr defaultColWidth="9.140625" defaultRowHeight="15"/>
  <cols>
    <col min="1" max="1" width="23.28515625" customWidth="1"/>
    <col min="2" max="2" width="11.5703125" customWidth="1"/>
    <col min="3" max="14" width="10.7109375" customWidth="1"/>
    <col min="15" max="15" width="11.42578125" customWidth="1"/>
    <col min="16" max="16" width="9.42578125" customWidth="1"/>
    <col min="17" max="17" width="15.28515625" customWidth="1"/>
    <col min="18" max="18" width="23.7109375" customWidth="1"/>
    <col min="19" max="19" width="26" customWidth="1"/>
    <col min="20" max="20" width="23.7109375" customWidth="1"/>
    <col min="257" max="257" width="23.28515625" customWidth="1"/>
    <col min="258" max="258" width="11.5703125" customWidth="1"/>
    <col min="259" max="270" width="10.7109375" customWidth="1"/>
    <col min="271" max="271" width="11.42578125" customWidth="1"/>
    <col min="272" max="272" width="9.42578125" customWidth="1"/>
    <col min="273" max="273" width="15.28515625" customWidth="1"/>
    <col min="274" max="274" width="23.7109375" customWidth="1"/>
    <col min="275" max="275" width="26" customWidth="1"/>
    <col min="276" max="276" width="23.7109375" customWidth="1"/>
    <col min="513" max="513" width="23.28515625" customWidth="1"/>
    <col min="514" max="514" width="11.5703125" customWidth="1"/>
    <col min="515" max="526" width="10.7109375" customWidth="1"/>
    <col min="527" max="527" width="11.42578125" customWidth="1"/>
    <col min="528" max="528" width="9.42578125" customWidth="1"/>
    <col min="529" max="529" width="15.28515625" customWidth="1"/>
    <col min="530" max="530" width="23.7109375" customWidth="1"/>
    <col min="531" max="531" width="26" customWidth="1"/>
    <col min="532" max="532" width="23.7109375" customWidth="1"/>
    <col min="769" max="769" width="23.28515625" customWidth="1"/>
    <col min="770" max="770" width="11.5703125" customWidth="1"/>
    <col min="771" max="782" width="10.7109375" customWidth="1"/>
    <col min="783" max="783" width="11.42578125" customWidth="1"/>
    <col min="784" max="784" width="9.42578125" customWidth="1"/>
    <col min="785" max="785" width="15.28515625" customWidth="1"/>
    <col min="786" max="786" width="23.7109375" customWidth="1"/>
    <col min="787" max="787" width="26" customWidth="1"/>
    <col min="788" max="788" width="23.7109375" customWidth="1"/>
    <col min="1025" max="1025" width="23.28515625" customWidth="1"/>
    <col min="1026" max="1026" width="11.5703125" customWidth="1"/>
    <col min="1027" max="1038" width="10.7109375" customWidth="1"/>
    <col min="1039" max="1039" width="11.42578125" customWidth="1"/>
    <col min="1040" max="1040" width="9.42578125" customWidth="1"/>
    <col min="1041" max="1041" width="15.28515625" customWidth="1"/>
    <col min="1042" max="1042" width="23.7109375" customWidth="1"/>
    <col min="1043" max="1043" width="26" customWidth="1"/>
    <col min="1044" max="1044" width="23.7109375" customWidth="1"/>
    <col min="1281" max="1281" width="23.28515625" customWidth="1"/>
    <col min="1282" max="1282" width="11.5703125" customWidth="1"/>
    <col min="1283" max="1294" width="10.7109375" customWidth="1"/>
    <col min="1295" max="1295" width="11.42578125" customWidth="1"/>
    <col min="1296" max="1296" width="9.42578125" customWidth="1"/>
    <col min="1297" max="1297" width="15.28515625" customWidth="1"/>
    <col min="1298" max="1298" width="23.7109375" customWidth="1"/>
    <col min="1299" max="1299" width="26" customWidth="1"/>
    <col min="1300" max="1300" width="23.7109375" customWidth="1"/>
    <col min="1537" max="1537" width="23.28515625" customWidth="1"/>
    <col min="1538" max="1538" width="11.5703125" customWidth="1"/>
    <col min="1539" max="1550" width="10.7109375" customWidth="1"/>
    <col min="1551" max="1551" width="11.42578125" customWidth="1"/>
    <col min="1552" max="1552" width="9.42578125" customWidth="1"/>
    <col min="1553" max="1553" width="15.28515625" customWidth="1"/>
    <col min="1554" max="1554" width="23.7109375" customWidth="1"/>
    <col min="1555" max="1555" width="26" customWidth="1"/>
    <col min="1556" max="1556" width="23.7109375" customWidth="1"/>
    <col min="1793" max="1793" width="23.28515625" customWidth="1"/>
    <col min="1794" max="1794" width="11.5703125" customWidth="1"/>
    <col min="1795" max="1806" width="10.7109375" customWidth="1"/>
    <col min="1807" max="1807" width="11.42578125" customWidth="1"/>
    <col min="1808" max="1808" width="9.42578125" customWidth="1"/>
    <col min="1809" max="1809" width="15.28515625" customWidth="1"/>
    <col min="1810" max="1810" width="23.7109375" customWidth="1"/>
    <col min="1811" max="1811" width="26" customWidth="1"/>
    <col min="1812" max="1812" width="23.7109375" customWidth="1"/>
    <col min="2049" max="2049" width="23.28515625" customWidth="1"/>
    <col min="2050" max="2050" width="11.5703125" customWidth="1"/>
    <col min="2051" max="2062" width="10.7109375" customWidth="1"/>
    <col min="2063" max="2063" width="11.42578125" customWidth="1"/>
    <col min="2064" max="2064" width="9.42578125" customWidth="1"/>
    <col min="2065" max="2065" width="15.28515625" customWidth="1"/>
    <col min="2066" max="2066" width="23.7109375" customWidth="1"/>
    <col min="2067" max="2067" width="26" customWidth="1"/>
    <col min="2068" max="2068" width="23.7109375" customWidth="1"/>
    <col min="2305" max="2305" width="23.28515625" customWidth="1"/>
    <col min="2306" max="2306" width="11.5703125" customWidth="1"/>
    <col min="2307" max="2318" width="10.7109375" customWidth="1"/>
    <col min="2319" max="2319" width="11.42578125" customWidth="1"/>
    <col min="2320" max="2320" width="9.42578125" customWidth="1"/>
    <col min="2321" max="2321" width="15.28515625" customWidth="1"/>
    <col min="2322" max="2322" width="23.7109375" customWidth="1"/>
    <col min="2323" max="2323" width="26" customWidth="1"/>
    <col min="2324" max="2324" width="23.7109375" customWidth="1"/>
    <col min="2561" max="2561" width="23.28515625" customWidth="1"/>
    <col min="2562" max="2562" width="11.5703125" customWidth="1"/>
    <col min="2563" max="2574" width="10.7109375" customWidth="1"/>
    <col min="2575" max="2575" width="11.42578125" customWidth="1"/>
    <col min="2576" max="2576" width="9.42578125" customWidth="1"/>
    <col min="2577" max="2577" width="15.28515625" customWidth="1"/>
    <col min="2578" max="2578" width="23.7109375" customWidth="1"/>
    <col min="2579" max="2579" width="26" customWidth="1"/>
    <col min="2580" max="2580" width="23.7109375" customWidth="1"/>
    <col min="2817" max="2817" width="23.28515625" customWidth="1"/>
    <col min="2818" max="2818" width="11.5703125" customWidth="1"/>
    <col min="2819" max="2830" width="10.7109375" customWidth="1"/>
    <col min="2831" max="2831" width="11.42578125" customWidth="1"/>
    <col min="2832" max="2832" width="9.42578125" customWidth="1"/>
    <col min="2833" max="2833" width="15.28515625" customWidth="1"/>
    <col min="2834" max="2834" width="23.7109375" customWidth="1"/>
    <col min="2835" max="2835" width="26" customWidth="1"/>
    <col min="2836" max="2836" width="23.7109375" customWidth="1"/>
    <col min="3073" max="3073" width="23.28515625" customWidth="1"/>
    <col min="3074" max="3074" width="11.5703125" customWidth="1"/>
    <col min="3075" max="3086" width="10.7109375" customWidth="1"/>
    <col min="3087" max="3087" width="11.42578125" customWidth="1"/>
    <col min="3088" max="3088" width="9.42578125" customWidth="1"/>
    <col min="3089" max="3089" width="15.28515625" customWidth="1"/>
    <col min="3090" max="3090" width="23.7109375" customWidth="1"/>
    <col min="3091" max="3091" width="26" customWidth="1"/>
    <col min="3092" max="3092" width="23.7109375" customWidth="1"/>
    <col min="3329" max="3329" width="23.28515625" customWidth="1"/>
    <col min="3330" max="3330" width="11.5703125" customWidth="1"/>
    <col min="3331" max="3342" width="10.7109375" customWidth="1"/>
    <col min="3343" max="3343" width="11.42578125" customWidth="1"/>
    <col min="3344" max="3344" width="9.42578125" customWidth="1"/>
    <col min="3345" max="3345" width="15.28515625" customWidth="1"/>
    <col min="3346" max="3346" width="23.7109375" customWidth="1"/>
    <col min="3347" max="3347" width="26" customWidth="1"/>
    <col min="3348" max="3348" width="23.7109375" customWidth="1"/>
    <col min="3585" max="3585" width="23.28515625" customWidth="1"/>
    <col min="3586" max="3586" width="11.5703125" customWidth="1"/>
    <col min="3587" max="3598" width="10.7109375" customWidth="1"/>
    <col min="3599" max="3599" width="11.42578125" customWidth="1"/>
    <col min="3600" max="3600" width="9.42578125" customWidth="1"/>
    <col min="3601" max="3601" width="15.28515625" customWidth="1"/>
    <col min="3602" max="3602" width="23.7109375" customWidth="1"/>
    <col min="3603" max="3603" width="26" customWidth="1"/>
    <col min="3604" max="3604" width="23.7109375" customWidth="1"/>
    <col min="3841" max="3841" width="23.28515625" customWidth="1"/>
    <col min="3842" max="3842" width="11.5703125" customWidth="1"/>
    <col min="3843" max="3854" width="10.7109375" customWidth="1"/>
    <col min="3855" max="3855" width="11.42578125" customWidth="1"/>
    <col min="3856" max="3856" width="9.42578125" customWidth="1"/>
    <col min="3857" max="3857" width="15.28515625" customWidth="1"/>
    <col min="3858" max="3858" width="23.7109375" customWidth="1"/>
    <col min="3859" max="3859" width="26" customWidth="1"/>
    <col min="3860" max="3860" width="23.7109375" customWidth="1"/>
    <col min="4097" max="4097" width="23.28515625" customWidth="1"/>
    <col min="4098" max="4098" width="11.5703125" customWidth="1"/>
    <col min="4099" max="4110" width="10.7109375" customWidth="1"/>
    <col min="4111" max="4111" width="11.42578125" customWidth="1"/>
    <col min="4112" max="4112" width="9.42578125" customWidth="1"/>
    <col min="4113" max="4113" width="15.28515625" customWidth="1"/>
    <col min="4114" max="4114" width="23.7109375" customWidth="1"/>
    <col min="4115" max="4115" width="26" customWidth="1"/>
    <col min="4116" max="4116" width="23.7109375" customWidth="1"/>
    <col min="4353" max="4353" width="23.28515625" customWidth="1"/>
    <col min="4354" max="4354" width="11.5703125" customWidth="1"/>
    <col min="4355" max="4366" width="10.7109375" customWidth="1"/>
    <col min="4367" max="4367" width="11.42578125" customWidth="1"/>
    <col min="4368" max="4368" width="9.42578125" customWidth="1"/>
    <col min="4369" max="4369" width="15.28515625" customWidth="1"/>
    <col min="4370" max="4370" width="23.7109375" customWidth="1"/>
    <col min="4371" max="4371" width="26" customWidth="1"/>
    <col min="4372" max="4372" width="23.7109375" customWidth="1"/>
    <col min="4609" max="4609" width="23.28515625" customWidth="1"/>
    <col min="4610" max="4610" width="11.5703125" customWidth="1"/>
    <col min="4611" max="4622" width="10.7109375" customWidth="1"/>
    <col min="4623" max="4623" width="11.42578125" customWidth="1"/>
    <col min="4624" max="4624" width="9.42578125" customWidth="1"/>
    <col min="4625" max="4625" width="15.28515625" customWidth="1"/>
    <col min="4626" max="4626" width="23.7109375" customWidth="1"/>
    <col min="4627" max="4627" width="26" customWidth="1"/>
    <col min="4628" max="4628" width="23.7109375" customWidth="1"/>
    <col min="4865" max="4865" width="23.28515625" customWidth="1"/>
    <col min="4866" max="4866" width="11.5703125" customWidth="1"/>
    <col min="4867" max="4878" width="10.7109375" customWidth="1"/>
    <col min="4879" max="4879" width="11.42578125" customWidth="1"/>
    <col min="4880" max="4880" width="9.42578125" customWidth="1"/>
    <col min="4881" max="4881" width="15.28515625" customWidth="1"/>
    <col min="4882" max="4882" width="23.7109375" customWidth="1"/>
    <col min="4883" max="4883" width="26" customWidth="1"/>
    <col min="4884" max="4884" width="23.7109375" customWidth="1"/>
    <col min="5121" max="5121" width="23.28515625" customWidth="1"/>
    <col min="5122" max="5122" width="11.5703125" customWidth="1"/>
    <col min="5123" max="5134" width="10.7109375" customWidth="1"/>
    <col min="5135" max="5135" width="11.42578125" customWidth="1"/>
    <col min="5136" max="5136" width="9.42578125" customWidth="1"/>
    <col min="5137" max="5137" width="15.28515625" customWidth="1"/>
    <col min="5138" max="5138" width="23.7109375" customWidth="1"/>
    <col min="5139" max="5139" width="26" customWidth="1"/>
    <col min="5140" max="5140" width="23.7109375" customWidth="1"/>
    <col min="5377" max="5377" width="23.28515625" customWidth="1"/>
    <col min="5378" max="5378" width="11.5703125" customWidth="1"/>
    <col min="5379" max="5390" width="10.7109375" customWidth="1"/>
    <col min="5391" max="5391" width="11.42578125" customWidth="1"/>
    <col min="5392" max="5392" width="9.42578125" customWidth="1"/>
    <col min="5393" max="5393" width="15.28515625" customWidth="1"/>
    <col min="5394" max="5394" width="23.7109375" customWidth="1"/>
    <col min="5395" max="5395" width="26" customWidth="1"/>
    <col min="5396" max="5396" width="23.7109375" customWidth="1"/>
    <col min="5633" max="5633" width="23.28515625" customWidth="1"/>
    <col min="5634" max="5634" width="11.5703125" customWidth="1"/>
    <col min="5635" max="5646" width="10.7109375" customWidth="1"/>
    <col min="5647" max="5647" width="11.42578125" customWidth="1"/>
    <col min="5648" max="5648" width="9.42578125" customWidth="1"/>
    <col min="5649" max="5649" width="15.28515625" customWidth="1"/>
    <col min="5650" max="5650" width="23.7109375" customWidth="1"/>
    <col min="5651" max="5651" width="26" customWidth="1"/>
    <col min="5652" max="5652" width="23.7109375" customWidth="1"/>
    <col min="5889" max="5889" width="23.28515625" customWidth="1"/>
    <col min="5890" max="5890" width="11.5703125" customWidth="1"/>
    <col min="5891" max="5902" width="10.7109375" customWidth="1"/>
    <col min="5903" max="5903" width="11.42578125" customWidth="1"/>
    <col min="5904" max="5904" width="9.42578125" customWidth="1"/>
    <col min="5905" max="5905" width="15.28515625" customWidth="1"/>
    <col min="5906" max="5906" width="23.7109375" customWidth="1"/>
    <col min="5907" max="5907" width="26" customWidth="1"/>
    <col min="5908" max="5908" width="23.7109375" customWidth="1"/>
    <col min="6145" max="6145" width="23.28515625" customWidth="1"/>
    <col min="6146" max="6146" width="11.5703125" customWidth="1"/>
    <col min="6147" max="6158" width="10.7109375" customWidth="1"/>
    <col min="6159" max="6159" width="11.42578125" customWidth="1"/>
    <col min="6160" max="6160" width="9.42578125" customWidth="1"/>
    <col min="6161" max="6161" width="15.28515625" customWidth="1"/>
    <col min="6162" max="6162" width="23.7109375" customWidth="1"/>
    <col min="6163" max="6163" width="26" customWidth="1"/>
    <col min="6164" max="6164" width="23.7109375" customWidth="1"/>
    <col min="6401" max="6401" width="23.28515625" customWidth="1"/>
    <col min="6402" max="6402" width="11.5703125" customWidth="1"/>
    <col min="6403" max="6414" width="10.7109375" customWidth="1"/>
    <col min="6415" max="6415" width="11.42578125" customWidth="1"/>
    <col min="6416" max="6416" width="9.42578125" customWidth="1"/>
    <col min="6417" max="6417" width="15.28515625" customWidth="1"/>
    <col min="6418" max="6418" width="23.7109375" customWidth="1"/>
    <col min="6419" max="6419" width="26" customWidth="1"/>
    <col min="6420" max="6420" width="23.7109375" customWidth="1"/>
    <col min="6657" max="6657" width="23.28515625" customWidth="1"/>
    <col min="6658" max="6658" width="11.5703125" customWidth="1"/>
    <col min="6659" max="6670" width="10.7109375" customWidth="1"/>
    <col min="6671" max="6671" width="11.42578125" customWidth="1"/>
    <col min="6672" max="6672" width="9.42578125" customWidth="1"/>
    <col min="6673" max="6673" width="15.28515625" customWidth="1"/>
    <col min="6674" max="6674" width="23.7109375" customWidth="1"/>
    <col min="6675" max="6675" width="26" customWidth="1"/>
    <col min="6676" max="6676" width="23.7109375" customWidth="1"/>
    <col min="6913" max="6913" width="23.28515625" customWidth="1"/>
    <col min="6914" max="6914" width="11.5703125" customWidth="1"/>
    <col min="6915" max="6926" width="10.7109375" customWidth="1"/>
    <col min="6927" max="6927" width="11.42578125" customWidth="1"/>
    <col min="6928" max="6928" width="9.42578125" customWidth="1"/>
    <col min="6929" max="6929" width="15.28515625" customWidth="1"/>
    <col min="6930" max="6930" width="23.7109375" customWidth="1"/>
    <col min="6931" max="6931" width="26" customWidth="1"/>
    <col min="6932" max="6932" width="23.7109375" customWidth="1"/>
    <col min="7169" max="7169" width="23.28515625" customWidth="1"/>
    <col min="7170" max="7170" width="11.5703125" customWidth="1"/>
    <col min="7171" max="7182" width="10.7109375" customWidth="1"/>
    <col min="7183" max="7183" width="11.42578125" customWidth="1"/>
    <col min="7184" max="7184" width="9.42578125" customWidth="1"/>
    <col min="7185" max="7185" width="15.28515625" customWidth="1"/>
    <col min="7186" max="7186" width="23.7109375" customWidth="1"/>
    <col min="7187" max="7187" width="26" customWidth="1"/>
    <col min="7188" max="7188" width="23.7109375" customWidth="1"/>
    <col min="7425" max="7425" width="23.28515625" customWidth="1"/>
    <col min="7426" max="7426" width="11.5703125" customWidth="1"/>
    <col min="7427" max="7438" width="10.7109375" customWidth="1"/>
    <col min="7439" max="7439" width="11.42578125" customWidth="1"/>
    <col min="7440" max="7440" width="9.42578125" customWidth="1"/>
    <col min="7441" max="7441" width="15.28515625" customWidth="1"/>
    <col min="7442" max="7442" width="23.7109375" customWidth="1"/>
    <col min="7443" max="7443" width="26" customWidth="1"/>
    <col min="7444" max="7444" width="23.7109375" customWidth="1"/>
    <col min="7681" max="7681" width="23.28515625" customWidth="1"/>
    <col min="7682" max="7682" width="11.5703125" customWidth="1"/>
    <col min="7683" max="7694" width="10.7109375" customWidth="1"/>
    <col min="7695" max="7695" width="11.42578125" customWidth="1"/>
    <col min="7696" max="7696" width="9.42578125" customWidth="1"/>
    <col min="7697" max="7697" width="15.28515625" customWidth="1"/>
    <col min="7698" max="7698" width="23.7109375" customWidth="1"/>
    <col min="7699" max="7699" width="26" customWidth="1"/>
    <col min="7700" max="7700" width="23.7109375" customWidth="1"/>
    <col min="7937" max="7937" width="23.28515625" customWidth="1"/>
    <col min="7938" max="7938" width="11.5703125" customWidth="1"/>
    <col min="7939" max="7950" width="10.7109375" customWidth="1"/>
    <col min="7951" max="7951" width="11.42578125" customWidth="1"/>
    <col min="7952" max="7952" width="9.42578125" customWidth="1"/>
    <col min="7953" max="7953" width="15.28515625" customWidth="1"/>
    <col min="7954" max="7954" width="23.7109375" customWidth="1"/>
    <col min="7955" max="7955" width="26" customWidth="1"/>
    <col min="7956" max="7956" width="23.7109375" customWidth="1"/>
    <col min="8193" max="8193" width="23.28515625" customWidth="1"/>
    <col min="8194" max="8194" width="11.5703125" customWidth="1"/>
    <col min="8195" max="8206" width="10.7109375" customWidth="1"/>
    <col min="8207" max="8207" width="11.42578125" customWidth="1"/>
    <col min="8208" max="8208" width="9.42578125" customWidth="1"/>
    <col min="8209" max="8209" width="15.28515625" customWidth="1"/>
    <col min="8210" max="8210" width="23.7109375" customWidth="1"/>
    <col min="8211" max="8211" width="26" customWidth="1"/>
    <col min="8212" max="8212" width="23.7109375" customWidth="1"/>
    <col min="8449" max="8449" width="23.28515625" customWidth="1"/>
    <col min="8450" max="8450" width="11.5703125" customWidth="1"/>
    <col min="8451" max="8462" width="10.7109375" customWidth="1"/>
    <col min="8463" max="8463" width="11.42578125" customWidth="1"/>
    <col min="8464" max="8464" width="9.42578125" customWidth="1"/>
    <col min="8465" max="8465" width="15.28515625" customWidth="1"/>
    <col min="8466" max="8466" width="23.7109375" customWidth="1"/>
    <col min="8467" max="8467" width="26" customWidth="1"/>
    <col min="8468" max="8468" width="23.7109375" customWidth="1"/>
    <col min="8705" max="8705" width="23.28515625" customWidth="1"/>
    <col min="8706" max="8706" width="11.5703125" customWidth="1"/>
    <col min="8707" max="8718" width="10.7109375" customWidth="1"/>
    <col min="8719" max="8719" width="11.42578125" customWidth="1"/>
    <col min="8720" max="8720" width="9.42578125" customWidth="1"/>
    <col min="8721" max="8721" width="15.28515625" customWidth="1"/>
    <col min="8722" max="8722" width="23.7109375" customWidth="1"/>
    <col min="8723" max="8723" width="26" customWidth="1"/>
    <col min="8724" max="8724" width="23.7109375" customWidth="1"/>
    <col min="8961" max="8961" width="23.28515625" customWidth="1"/>
    <col min="8962" max="8962" width="11.5703125" customWidth="1"/>
    <col min="8963" max="8974" width="10.7109375" customWidth="1"/>
    <col min="8975" max="8975" width="11.42578125" customWidth="1"/>
    <col min="8976" max="8976" width="9.42578125" customWidth="1"/>
    <col min="8977" max="8977" width="15.28515625" customWidth="1"/>
    <col min="8978" max="8978" width="23.7109375" customWidth="1"/>
    <col min="8979" max="8979" width="26" customWidth="1"/>
    <col min="8980" max="8980" width="23.7109375" customWidth="1"/>
    <col min="9217" max="9217" width="23.28515625" customWidth="1"/>
    <col min="9218" max="9218" width="11.5703125" customWidth="1"/>
    <col min="9219" max="9230" width="10.7109375" customWidth="1"/>
    <col min="9231" max="9231" width="11.42578125" customWidth="1"/>
    <col min="9232" max="9232" width="9.42578125" customWidth="1"/>
    <col min="9233" max="9233" width="15.28515625" customWidth="1"/>
    <col min="9234" max="9234" width="23.7109375" customWidth="1"/>
    <col min="9235" max="9235" width="26" customWidth="1"/>
    <col min="9236" max="9236" width="23.7109375" customWidth="1"/>
    <col min="9473" max="9473" width="23.28515625" customWidth="1"/>
    <col min="9474" max="9474" width="11.5703125" customWidth="1"/>
    <col min="9475" max="9486" width="10.7109375" customWidth="1"/>
    <col min="9487" max="9487" width="11.42578125" customWidth="1"/>
    <col min="9488" max="9488" width="9.42578125" customWidth="1"/>
    <col min="9489" max="9489" width="15.28515625" customWidth="1"/>
    <col min="9490" max="9490" width="23.7109375" customWidth="1"/>
    <col min="9491" max="9491" width="26" customWidth="1"/>
    <col min="9492" max="9492" width="23.7109375" customWidth="1"/>
    <col min="9729" max="9729" width="23.28515625" customWidth="1"/>
    <col min="9730" max="9730" width="11.5703125" customWidth="1"/>
    <col min="9731" max="9742" width="10.7109375" customWidth="1"/>
    <col min="9743" max="9743" width="11.42578125" customWidth="1"/>
    <col min="9744" max="9744" width="9.42578125" customWidth="1"/>
    <col min="9745" max="9745" width="15.28515625" customWidth="1"/>
    <col min="9746" max="9746" width="23.7109375" customWidth="1"/>
    <col min="9747" max="9747" width="26" customWidth="1"/>
    <col min="9748" max="9748" width="23.7109375" customWidth="1"/>
    <col min="9985" max="9985" width="23.28515625" customWidth="1"/>
    <col min="9986" max="9986" width="11.5703125" customWidth="1"/>
    <col min="9987" max="9998" width="10.7109375" customWidth="1"/>
    <col min="9999" max="9999" width="11.42578125" customWidth="1"/>
    <col min="10000" max="10000" width="9.42578125" customWidth="1"/>
    <col min="10001" max="10001" width="15.28515625" customWidth="1"/>
    <col min="10002" max="10002" width="23.7109375" customWidth="1"/>
    <col min="10003" max="10003" width="26" customWidth="1"/>
    <col min="10004" max="10004" width="23.7109375" customWidth="1"/>
    <col min="10241" max="10241" width="23.28515625" customWidth="1"/>
    <col min="10242" max="10242" width="11.5703125" customWidth="1"/>
    <col min="10243" max="10254" width="10.7109375" customWidth="1"/>
    <col min="10255" max="10255" width="11.42578125" customWidth="1"/>
    <col min="10256" max="10256" width="9.42578125" customWidth="1"/>
    <col min="10257" max="10257" width="15.28515625" customWidth="1"/>
    <col min="10258" max="10258" width="23.7109375" customWidth="1"/>
    <col min="10259" max="10259" width="26" customWidth="1"/>
    <col min="10260" max="10260" width="23.7109375" customWidth="1"/>
    <col min="10497" max="10497" width="23.28515625" customWidth="1"/>
    <col min="10498" max="10498" width="11.5703125" customWidth="1"/>
    <col min="10499" max="10510" width="10.7109375" customWidth="1"/>
    <col min="10511" max="10511" width="11.42578125" customWidth="1"/>
    <col min="10512" max="10512" width="9.42578125" customWidth="1"/>
    <col min="10513" max="10513" width="15.28515625" customWidth="1"/>
    <col min="10514" max="10514" width="23.7109375" customWidth="1"/>
    <col min="10515" max="10515" width="26" customWidth="1"/>
    <col min="10516" max="10516" width="23.7109375" customWidth="1"/>
    <col min="10753" max="10753" width="23.28515625" customWidth="1"/>
    <col min="10754" max="10754" width="11.5703125" customWidth="1"/>
    <col min="10755" max="10766" width="10.7109375" customWidth="1"/>
    <col min="10767" max="10767" width="11.42578125" customWidth="1"/>
    <col min="10768" max="10768" width="9.42578125" customWidth="1"/>
    <col min="10769" max="10769" width="15.28515625" customWidth="1"/>
    <col min="10770" max="10770" width="23.7109375" customWidth="1"/>
    <col min="10771" max="10771" width="26" customWidth="1"/>
    <col min="10772" max="10772" width="23.7109375" customWidth="1"/>
    <col min="11009" max="11009" width="23.28515625" customWidth="1"/>
    <col min="11010" max="11010" width="11.5703125" customWidth="1"/>
    <col min="11011" max="11022" width="10.7109375" customWidth="1"/>
    <col min="11023" max="11023" width="11.42578125" customWidth="1"/>
    <col min="11024" max="11024" width="9.42578125" customWidth="1"/>
    <col min="11025" max="11025" width="15.28515625" customWidth="1"/>
    <col min="11026" max="11026" width="23.7109375" customWidth="1"/>
    <col min="11027" max="11027" width="26" customWidth="1"/>
    <col min="11028" max="11028" width="23.7109375" customWidth="1"/>
    <col min="11265" max="11265" width="23.28515625" customWidth="1"/>
    <col min="11266" max="11266" width="11.5703125" customWidth="1"/>
    <col min="11267" max="11278" width="10.7109375" customWidth="1"/>
    <col min="11279" max="11279" width="11.42578125" customWidth="1"/>
    <col min="11280" max="11280" width="9.42578125" customWidth="1"/>
    <col min="11281" max="11281" width="15.28515625" customWidth="1"/>
    <col min="11282" max="11282" width="23.7109375" customWidth="1"/>
    <col min="11283" max="11283" width="26" customWidth="1"/>
    <col min="11284" max="11284" width="23.7109375" customWidth="1"/>
    <col min="11521" max="11521" width="23.28515625" customWidth="1"/>
    <col min="11522" max="11522" width="11.5703125" customWidth="1"/>
    <col min="11523" max="11534" width="10.7109375" customWidth="1"/>
    <col min="11535" max="11535" width="11.42578125" customWidth="1"/>
    <col min="11536" max="11536" width="9.42578125" customWidth="1"/>
    <col min="11537" max="11537" width="15.28515625" customWidth="1"/>
    <col min="11538" max="11538" width="23.7109375" customWidth="1"/>
    <col min="11539" max="11539" width="26" customWidth="1"/>
    <col min="11540" max="11540" width="23.7109375" customWidth="1"/>
    <col min="11777" max="11777" width="23.28515625" customWidth="1"/>
    <col min="11778" max="11778" width="11.5703125" customWidth="1"/>
    <col min="11779" max="11790" width="10.7109375" customWidth="1"/>
    <col min="11791" max="11791" width="11.42578125" customWidth="1"/>
    <col min="11792" max="11792" width="9.42578125" customWidth="1"/>
    <col min="11793" max="11793" width="15.28515625" customWidth="1"/>
    <col min="11794" max="11794" width="23.7109375" customWidth="1"/>
    <col min="11795" max="11795" width="26" customWidth="1"/>
    <col min="11796" max="11796" width="23.7109375" customWidth="1"/>
    <col min="12033" max="12033" width="23.28515625" customWidth="1"/>
    <col min="12034" max="12034" width="11.5703125" customWidth="1"/>
    <col min="12035" max="12046" width="10.7109375" customWidth="1"/>
    <col min="12047" max="12047" width="11.42578125" customWidth="1"/>
    <col min="12048" max="12048" width="9.42578125" customWidth="1"/>
    <col min="12049" max="12049" width="15.28515625" customWidth="1"/>
    <col min="12050" max="12050" width="23.7109375" customWidth="1"/>
    <col min="12051" max="12051" width="26" customWidth="1"/>
    <col min="12052" max="12052" width="23.7109375" customWidth="1"/>
    <col min="12289" max="12289" width="23.28515625" customWidth="1"/>
    <col min="12290" max="12290" width="11.5703125" customWidth="1"/>
    <col min="12291" max="12302" width="10.7109375" customWidth="1"/>
    <col min="12303" max="12303" width="11.42578125" customWidth="1"/>
    <col min="12304" max="12304" width="9.42578125" customWidth="1"/>
    <col min="12305" max="12305" width="15.28515625" customWidth="1"/>
    <col min="12306" max="12306" width="23.7109375" customWidth="1"/>
    <col min="12307" max="12307" width="26" customWidth="1"/>
    <col min="12308" max="12308" width="23.7109375" customWidth="1"/>
    <col min="12545" max="12545" width="23.28515625" customWidth="1"/>
    <col min="12546" max="12546" width="11.5703125" customWidth="1"/>
    <col min="12547" max="12558" width="10.7109375" customWidth="1"/>
    <col min="12559" max="12559" width="11.42578125" customWidth="1"/>
    <col min="12560" max="12560" width="9.42578125" customWidth="1"/>
    <col min="12561" max="12561" width="15.28515625" customWidth="1"/>
    <col min="12562" max="12562" width="23.7109375" customWidth="1"/>
    <col min="12563" max="12563" width="26" customWidth="1"/>
    <col min="12564" max="12564" width="23.7109375" customWidth="1"/>
    <col min="12801" max="12801" width="23.28515625" customWidth="1"/>
    <col min="12802" max="12802" width="11.5703125" customWidth="1"/>
    <col min="12803" max="12814" width="10.7109375" customWidth="1"/>
    <col min="12815" max="12815" width="11.42578125" customWidth="1"/>
    <col min="12816" max="12816" width="9.42578125" customWidth="1"/>
    <col min="12817" max="12817" width="15.28515625" customWidth="1"/>
    <col min="12818" max="12818" width="23.7109375" customWidth="1"/>
    <col min="12819" max="12819" width="26" customWidth="1"/>
    <col min="12820" max="12820" width="23.7109375" customWidth="1"/>
    <col min="13057" max="13057" width="23.28515625" customWidth="1"/>
    <col min="13058" max="13058" width="11.5703125" customWidth="1"/>
    <col min="13059" max="13070" width="10.7109375" customWidth="1"/>
    <col min="13071" max="13071" width="11.42578125" customWidth="1"/>
    <col min="13072" max="13072" width="9.42578125" customWidth="1"/>
    <col min="13073" max="13073" width="15.28515625" customWidth="1"/>
    <col min="13074" max="13074" width="23.7109375" customWidth="1"/>
    <col min="13075" max="13075" width="26" customWidth="1"/>
    <col min="13076" max="13076" width="23.7109375" customWidth="1"/>
    <col min="13313" max="13313" width="23.28515625" customWidth="1"/>
    <col min="13314" max="13314" width="11.5703125" customWidth="1"/>
    <col min="13315" max="13326" width="10.7109375" customWidth="1"/>
    <col min="13327" max="13327" width="11.42578125" customWidth="1"/>
    <col min="13328" max="13328" width="9.42578125" customWidth="1"/>
    <col min="13329" max="13329" width="15.28515625" customWidth="1"/>
    <col min="13330" max="13330" width="23.7109375" customWidth="1"/>
    <col min="13331" max="13331" width="26" customWidth="1"/>
    <col min="13332" max="13332" width="23.7109375" customWidth="1"/>
    <col min="13569" max="13569" width="23.28515625" customWidth="1"/>
    <col min="13570" max="13570" width="11.5703125" customWidth="1"/>
    <col min="13571" max="13582" width="10.7109375" customWidth="1"/>
    <col min="13583" max="13583" width="11.42578125" customWidth="1"/>
    <col min="13584" max="13584" width="9.42578125" customWidth="1"/>
    <col min="13585" max="13585" width="15.28515625" customWidth="1"/>
    <col min="13586" max="13586" width="23.7109375" customWidth="1"/>
    <col min="13587" max="13587" width="26" customWidth="1"/>
    <col min="13588" max="13588" width="23.7109375" customWidth="1"/>
    <col min="13825" max="13825" width="23.28515625" customWidth="1"/>
    <col min="13826" max="13826" width="11.5703125" customWidth="1"/>
    <col min="13827" max="13838" width="10.7109375" customWidth="1"/>
    <col min="13839" max="13839" width="11.42578125" customWidth="1"/>
    <col min="13840" max="13840" width="9.42578125" customWidth="1"/>
    <col min="13841" max="13841" width="15.28515625" customWidth="1"/>
    <col min="13842" max="13842" width="23.7109375" customWidth="1"/>
    <col min="13843" max="13843" width="26" customWidth="1"/>
    <col min="13844" max="13844" width="23.7109375" customWidth="1"/>
    <col min="14081" max="14081" width="23.28515625" customWidth="1"/>
    <col min="14082" max="14082" width="11.5703125" customWidth="1"/>
    <col min="14083" max="14094" width="10.7109375" customWidth="1"/>
    <col min="14095" max="14095" width="11.42578125" customWidth="1"/>
    <col min="14096" max="14096" width="9.42578125" customWidth="1"/>
    <col min="14097" max="14097" width="15.28515625" customWidth="1"/>
    <col min="14098" max="14098" width="23.7109375" customWidth="1"/>
    <col min="14099" max="14099" width="26" customWidth="1"/>
    <col min="14100" max="14100" width="23.7109375" customWidth="1"/>
    <col min="14337" max="14337" width="23.28515625" customWidth="1"/>
    <col min="14338" max="14338" width="11.5703125" customWidth="1"/>
    <col min="14339" max="14350" width="10.7109375" customWidth="1"/>
    <col min="14351" max="14351" width="11.42578125" customWidth="1"/>
    <col min="14352" max="14352" width="9.42578125" customWidth="1"/>
    <col min="14353" max="14353" width="15.28515625" customWidth="1"/>
    <col min="14354" max="14354" width="23.7109375" customWidth="1"/>
    <col min="14355" max="14355" width="26" customWidth="1"/>
    <col min="14356" max="14356" width="23.7109375" customWidth="1"/>
    <col min="14593" max="14593" width="23.28515625" customWidth="1"/>
    <col min="14594" max="14594" width="11.5703125" customWidth="1"/>
    <col min="14595" max="14606" width="10.7109375" customWidth="1"/>
    <col min="14607" max="14607" width="11.42578125" customWidth="1"/>
    <col min="14608" max="14608" width="9.42578125" customWidth="1"/>
    <col min="14609" max="14609" width="15.28515625" customWidth="1"/>
    <col min="14610" max="14610" width="23.7109375" customWidth="1"/>
    <col min="14611" max="14611" width="26" customWidth="1"/>
    <col min="14612" max="14612" width="23.7109375" customWidth="1"/>
    <col min="14849" max="14849" width="23.28515625" customWidth="1"/>
    <col min="14850" max="14850" width="11.5703125" customWidth="1"/>
    <col min="14851" max="14862" width="10.7109375" customWidth="1"/>
    <col min="14863" max="14863" width="11.42578125" customWidth="1"/>
    <col min="14864" max="14864" width="9.42578125" customWidth="1"/>
    <col min="14865" max="14865" width="15.28515625" customWidth="1"/>
    <col min="14866" max="14866" width="23.7109375" customWidth="1"/>
    <col min="14867" max="14867" width="26" customWidth="1"/>
    <col min="14868" max="14868" width="23.7109375" customWidth="1"/>
    <col min="15105" max="15105" width="23.28515625" customWidth="1"/>
    <col min="15106" max="15106" width="11.5703125" customWidth="1"/>
    <col min="15107" max="15118" width="10.7109375" customWidth="1"/>
    <col min="15119" max="15119" width="11.42578125" customWidth="1"/>
    <col min="15120" max="15120" width="9.42578125" customWidth="1"/>
    <col min="15121" max="15121" width="15.28515625" customWidth="1"/>
    <col min="15122" max="15122" width="23.7109375" customWidth="1"/>
    <col min="15123" max="15123" width="26" customWidth="1"/>
    <col min="15124" max="15124" width="23.7109375" customWidth="1"/>
    <col min="15361" max="15361" width="23.28515625" customWidth="1"/>
    <col min="15362" max="15362" width="11.5703125" customWidth="1"/>
    <col min="15363" max="15374" width="10.7109375" customWidth="1"/>
    <col min="15375" max="15375" width="11.42578125" customWidth="1"/>
    <col min="15376" max="15376" width="9.42578125" customWidth="1"/>
    <col min="15377" max="15377" width="15.28515625" customWidth="1"/>
    <col min="15378" max="15378" width="23.7109375" customWidth="1"/>
    <col min="15379" max="15379" width="26" customWidth="1"/>
    <col min="15380" max="15380" width="23.7109375" customWidth="1"/>
    <col min="15617" max="15617" width="23.28515625" customWidth="1"/>
    <col min="15618" max="15618" width="11.5703125" customWidth="1"/>
    <col min="15619" max="15630" width="10.7109375" customWidth="1"/>
    <col min="15631" max="15631" width="11.42578125" customWidth="1"/>
    <col min="15632" max="15632" width="9.42578125" customWidth="1"/>
    <col min="15633" max="15633" width="15.28515625" customWidth="1"/>
    <col min="15634" max="15634" width="23.7109375" customWidth="1"/>
    <col min="15635" max="15635" width="26" customWidth="1"/>
    <col min="15636" max="15636" width="23.7109375" customWidth="1"/>
    <col min="15873" max="15873" width="23.28515625" customWidth="1"/>
    <col min="15874" max="15874" width="11.5703125" customWidth="1"/>
    <col min="15875" max="15886" width="10.7109375" customWidth="1"/>
    <col min="15887" max="15887" width="11.42578125" customWidth="1"/>
    <col min="15888" max="15888" width="9.42578125" customWidth="1"/>
    <col min="15889" max="15889" width="15.28515625" customWidth="1"/>
    <col min="15890" max="15890" width="23.7109375" customWidth="1"/>
    <col min="15891" max="15891" width="26" customWidth="1"/>
    <col min="15892" max="15892" width="23.7109375" customWidth="1"/>
    <col min="16129" max="16129" width="23.28515625" customWidth="1"/>
    <col min="16130" max="16130" width="11.5703125" customWidth="1"/>
    <col min="16131" max="16142" width="10.7109375" customWidth="1"/>
    <col min="16143" max="16143" width="11.42578125" customWidth="1"/>
    <col min="16144" max="16144" width="9.42578125" customWidth="1"/>
    <col min="16145" max="16145" width="15.28515625" customWidth="1"/>
    <col min="16146" max="16146" width="23.7109375" customWidth="1"/>
    <col min="16147" max="16147" width="26" customWidth="1"/>
    <col min="16148" max="16148" width="23.7109375" customWidth="1"/>
  </cols>
  <sheetData>
    <row r="1" spans="1:18" ht="50.1" customHeight="1">
      <c r="A1" s="313" t="s">
        <v>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</row>
    <row r="2" spans="1:18" ht="52.5" customHeight="1" thickBot="1">
      <c r="A2" s="422" t="s">
        <v>129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  <c r="R2" s="10"/>
    </row>
    <row r="3" spans="1:18" ht="49.5" customHeight="1" thickBot="1">
      <c r="A3" s="17" t="s">
        <v>96</v>
      </c>
      <c r="B3" s="423" t="s">
        <v>128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5"/>
      <c r="R3" s="11"/>
    </row>
    <row r="4" spans="1:18" ht="31.5">
      <c r="A4" s="249" t="s">
        <v>38</v>
      </c>
      <c r="B4" s="293" t="s">
        <v>127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8" ht="74.25" customHeight="1">
      <c r="A5" s="250" t="s">
        <v>82</v>
      </c>
      <c r="B5" s="327" t="s">
        <v>125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8" ht="39.75" customHeight="1">
      <c r="A6" s="250" t="s">
        <v>73</v>
      </c>
      <c r="B6" s="421" t="s">
        <v>126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50"/>
    </row>
    <row r="7" spans="1:18" ht="37.5" customHeight="1">
      <c r="A7" s="251" t="s">
        <v>72</v>
      </c>
      <c r="B7" s="426" t="s">
        <v>3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</row>
    <row r="8" spans="1:18" ht="38.25" customHeight="1">
      <c r="A8" s="251" t="s">
        <v>70</v>
      </c>
      <c r="B8" s="316" t="s">
        <v>69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8" ht="42.75" customHeight="1" thickBot="1">
      <c r="A9" s="253" t="s">
        <v>71</v>
      </c>
      <c r="B9" s="370" t="s">
        <v>100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1"/>
    </row>
    <row r="10" spans="1:18" ht="39" customHeight="1" thickBot="1">
      <c r="A10" s="409"/>
      <c r="B10" s="415" t="s">
        <v>50</v>
      </c>
      <c r="C10" s="429" t="s">
        <v>12</v>
      </c>
      <c r="D10" s="354"/>
      <c r="E10" s="407" t="s">
        <v>13</v>
      </c>
      <c r="F10" s="408"/>
      <c r="G10" s="407" t="s">
        <v>14</v>
      </c>
      <c r="H10" s="408"/>
      <c r="I10" s="407" t="s">
        <v>113</v>
      </c>
      <c r="J10" s="408"/>
      <c r="K10" s="407" t="s">
        <v>15</v>
      </c>
      <c r="L10" s="408"/>
      <c r="M10" s="407" t="s">
        <v>17</v>
      </c>
      <c r="N10" s="408"/>
      <c r="O10" s="436" t="s">
        <v>75</v>
      </c>
      <c r="P10" s="437"/>
      <c r="Q10" s="438"/>
    </row>
    <row r="11" spans="1:18" ht="39" customHeight="1" thickBot="1">
      <c r="A11" s="410"/>
      <c r="B11" s="413"/>
      <c r="C11" s="60" t="s">
        <v>97</v>
      </c>
      <c r="D11" s="61" t="s">
        <v>98</v>
      </c>
      <c r="E11" s="60" t="s">
        <v>97</v>
      </c>
      <c r="F11" s="61" t="s">
        <v>98</v>
      </c>
      <c r="G11" s="60" t="s">
        <v>97</v>
      </c>
      <c r="H11" s="61" t="s">
        <v>98</v>
      </c>
      <c r="I11" s="60" t="s">
        <v>97</v>
      </c>
      <c r="J11" s="61" t="s">
        <v>98</v>
      </c>
      <c r="K11" s="60" t="s">
        <v>97</v>
      </c>
      <c r="L11" s="61" t="s">
        <v>98</v>
      </c>
      <c r="M11" s="60" t="s">
        <v>97</v>
      </c>
      <c r="N11" s="61" t="s">
        <v>98</v>
      </c>
      <c r="O11" s="407"/>
      <c r="P11" s="439"/>
      <c r="Q11" s="440"/>
    </row>
    <row r="12" spans="1:18" ht="30" customHeight="1" thickBot="1">
      <c r="A12" s="239" t="s">
        <v>74</v>
      </c>
      <c r="B12" s="47">
        <v>2013</v>
      </c>
      <c r="C12" s="48" t="s">
        <v>29</v>
      </c>
      <c r="D12" s="49"/>
      <c r="E12" s="50" t="s">
        <v>29</v>
      </c>
      <c r="F12" s="51"/>
      <c r="G12" s="50" t="s">
        <v>29</v>
      </c>
      <c r="H12" s="51"/>
      <c r="I12" s="20" t="s">
        <v>29</v>
      </c>
      <c r="J12" s="21"/>
      <c r="K12" s="52"/>
      <c r="L12" s="53"/>
      <c r="M12" s="20" t="s">
        <v>29</v>
      </c>
      <c r="N12" s="21"/>
      <c r="O12" s="441"/>
      <c r="P12" s="380"/>
      <c r="Q12" s="381"/>
    </row>
    <row r="13" spans="1:18" ht="30" customHeight="1">
      <c r="A13" s="363" t="s">
        <v>56</v>
      </c>
      <c r="B13" s="54">
        <v>2014</v>
      </c>
      <c r="C13" s="102" t="s">
        <v>29</v>
      </c>
      <c r="D13" s="103"/>
      <c r="E13" s="104"/>
      <c r="F13" s="103"/>
      <c r="G13" s="105" t="s">
        <v>29</v>
      </c>
      <c r="H13" s="106" t="s">
        <v>29</v>
      </c>
      <c r="I13" s="107"/>
      <c r="J13" s="108"/>
      <c r="K13" s="105" t="s">
        <v>29</v>
      </c>
      <c r="L13" s="106" t="s">
        <v>29</v>
      </c>
      <c r="M13" s="107" t="s">
        <v>29</v>
      </c>
      <c r="N13" s="108"/>
      <c r="O13" s="430"/>
      <c r="P13" s="431"/>
      <c r="Q13" s="432"/>
    </row>
    <row r="14" spans="1:18" ht="30" customHeight="1">
      <c r="A14" s="288"/>
      <c r="B14" s="54">
        <v>2015</v>
      </c>
      <c r="C14" s="109"/>
      <c r="D14" s="110"/>
      <c r="E14" s="109" t="s">
        <v>29</v>
      </c>
      <c r="F14" s="110" t="s">
        <v>29</v>
      </c>
      <c r="G14" s="111" t="s">
        <v>29</v>
      </c>
      <c r="H14" s="112" t="s">
        <v>29</v>
      </c>
      <c r="I14" s="113" t="s">
        <v>29</v>
      </c>
      <c r="J14" s="114"/>
      <c r="K14" s="111" t="s">
        <v>29</v>
      </c>
      <c r="L14" s="112" t="s">
        <v>29</v>
      </c>
      <c r="M14" s="113"/>
      <c r="N14" s="114"/>
      <c r="O14" s="433"/>
      <c r="P14" s="434"/>
      <c r="Q14" s="435"/>
    </row>
    <row r="15" spans="1:18" ht="30" customHeight="1" thickBot="1">
      <c r="A15" s="289"/>
      <c r="B15" s="55">
        <v>2016</v>
      </c>
      <c r="C15" s="115"/>
      <c r="D15" s="116"/>
      <c r="E15" s="115"/>
      <c r="F15" s="116"/>
      <c r="G15" s="117"/>
      <c r="H15" s="118"/>
      <c r="I15" s="119"/>
      <c r="J15" s="120"/>
      <c r="K15" s="117"/>
      <c r="L15" s="118"/>
      <c r="M15" s="119"/>
      <c r="N15" s="120"/>
      <c r="O15" s="418"/>
      <c r="P15" s="419"/>
      <c r="Q15" s="420"/>
    </row>
    <row r="16" spans="1:18" ht="30" customHeight="1">
      <c r="A16" s="12"/>
      <c r="B16" s="12"/>
      <c r="C16" s="13"/>
      <c r="D16" s="13"/>
      <c r="E16" s="12"/>
      <c r="F16" s="12"/>
      <c r="G16" s="7"/>
      <c r="H16" s="7"/>
      <c r="I16" s="7"/>
      <c r="J16" s="7"/>
      <c r="K16" s="7"/>
      <c r="L16" s="7"/>
      <c r="M16" s="7"/>
      <c r="N16" s="7"/>
    </row>
    <row r="17" spans="1:14" ht="30" customHeight="1">
      <c r="A17" s="8"/>
      <c r="B17" s="8"/>
      <c r="C17" s="8"/>
      <c r="D17" s="8"/>
      <c r="E17" s="8"/>
      <c r="F17" s="8"/>
      <c r="G17" s="5"/>
      <c r="H17" s="5"/>
      <c r="I17" s="5"/>
      <c r="J17" s="5"/>
      <c r="K17" s="5"/>
      <c r="L17" s="5"/>
      <c r="M17" s="5"/>
      <c r="N17" s="5"/>
    </row>
    <row r="18" spans="1:14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 customHeight="1">
      <c r="A21" s="1"/>
      <c r="B21" s="1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</row>
    <row r="22" spans="1:14" ht="15" customHeight="1">
      <c r="A22" s="1"/>
      <c r="B22" s="1"/>
      <c r="C22" s="4"/>
      <c r="D22" s="4"/>
      <c r="E22" s="4"/>
      <c r="F22" s="4"/>
    </row>
    <row r="23" spans="1:14" ht="15" customHeight="1">
      <c r="A23" s="1"/>
      <c r="B23" s="1"/>
      <c r="C23" s="4"/>
      <c r="D23" s="4"/>
      <c r="E23" s="4"/>
      <c r="F23" s="4"/>
    </row>
    <row r="24" spans="1:14" ht="27.75" customHeight="1">
      <c r="A24" s="5"/>
      <c r="B24" s="5"/>
      <c r="C24" s="2"/>
      <c r="D24" s="2"/>
      <c r="E24" s="2"/>
      <c r="F24" s="2"/>
    </row>
    <row r="25" spans="1:14">
      <c r="A25" s="5"/>
      <c r="B25" s="5"/>
      <c r="C25" s="5"/>
      <c r="D25" s="5"/>
      <c r="E25" s="5"/>
      <c r="F25" s="5"/>
    </row>
  </sheetData>
  <mergeCells count="23">
    <mergeCell ref="O13:Q13"/>
    <mergeCell ref="O14:Q14"/>
    <mergeCell ref="I10:J10"/>
    <mergeCell ref="K10:L10"/>
    <mergeCell ref="M10:N10"/>
    <mergeCell ref="O10:Q11"/>
    <mergeCell ref="O12:Q12"/>
    <mergeCell ref="O15:Q15"/>
    <mergeCell ref="B6:Q6"/>
    <mergeCell ref="A1:Q1"/>
    <mergeCell ref="A2:Q2"/>
    <mergeCell ref="B3:Q3"/>
    <mergeCell ref="B4:Q4"/>
    <mergeCell ref="B5:Q5"/>
    <mergeCell ref="A13:A15"/>
    <mergeCell ref="B7:Q7"/>
    <mergeCell ref="B8:Q8"/>
    <mergeCell ref="B9:Q9"/>
    <mergeCell ref="A10:A11"/>
    <mergeCell ref="B10:B11"/>
    <mergeCell ref="C10:D10"/>
    <mergeCell ref="E10:F10"/>
    <mergeCell ref="G10:H10"/>
  </mergeCells>
  <pageMargins left="0.25" right="0.25" top="0.75" bottom="0.75" header="0.3" footer="0.3"/>
  <pageSetup paperSize="9" scale="71" orientation="landscape" r:id="rId1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R26"/>
  <sheetViews>
    <sheetView topLeftCell="A9" zoomScale="70" zoomScaleNormal="70" workbookViewId="0">
      <selection activeCell="O17" sqref="O17"/>
    </sheetView>
  </sheetViews>
  <sheetFormatPr defaultColWidth="9.140625" defaultRowHeight="15"/>
  <cols>
    <col min="1" max="1" width="24.42578125" customWidth="1"/>
    <col min="2" max="2" width="12.140625" customWidth="1"/>
    <col min="3" max="14" width="10.7109375" customWidth="1"/>
    <col min="15" max="15" width="16" customWidth="1"/>
    <col min="16" max="16" width="11.5703125" customWidth="1"/>
    <col min="17" max="17" width="21.28515625" customWidth="1"/>
    <col min="18" max="18" width="23.7109375" customWidth="1"/>
    <col min="19" max="19" width="26" customWidth="1"/>
    <col min="20" max="20" width="23.7109375" customWidth="1"/>
  </cols>
  <sheetData>
    <row r="1" spans="1:18" ht="50.1" customHeight="1">
      <c r="A1" s="313" t="s">
        <v>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</row>
    <row r="2" spans="1:18" ht="78" customHeight="1" thickBot="1">
      <c r="A2" s="374" t="s">
        <v>143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  <c r="R2" s="10"/>
    </row>
    <row r="3" spans="1:18" ht="49.5" customHeight="1" thickBot="1">
      <c r="A3" s="16" t="s">
        <v>33</v>
      </c>
      <c r="B3" s="364" t="s">
        <v>141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365"/>
      <c r="R3" s="11"/>
    </row>
    <row r="4" spans="1:18" ht="39.75" customHeight="1">
      <c r="A4" s="34" t="s">
        <v>38</v>
      </c>
      <c r="B4" s="293" t="s">
        <v>141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8" ht="39" customHeight="1">
      <c r="A5" s="35" t="s">
        <v>82</v>
      </c>
      <c r="B5" s="327" t="s">
        <v>92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8" ht="39" customHeight="1">
      <c r="A6" s="35" t="s">
        <v>73</v>
      </c>
      <c r="B6" s="327" t="s">
        <v>93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9"/>
    </row>
    <row r="7" spans="1:18" ht="37.5" customHeight="1">
      <c r="A7" s="36" t="s">
        <v>72</v>
      </c>
      <c r="B7" s="426" t="s">
        <v>3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</row>
    <row r="8" spans="1:18" ht="38.25" customHeight="1">
      <c r="A8" s="36" t="s">
        <v>70</v>
      </c>
      <c r="B8" s="316" t="s">
        <v>69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8" ht="39.75" customHeight="1" thickBot="1">
      <c r="A9" s="38" t="s">
        <v>71</v>
      </c>
      <c r="B9" s="370" t="s">
        <v>94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1"/>
    </row>
    <row r="10" spans="1:18" ht="39" customHeight="1" thickBot="1">
      <c r="A10" s="452"/>
      <c r="B10" s="448" t="s">
        <v>77</v>
      </c>
      <c r="C10" s="450" t="s">
        <v>12</v>
      </c>
      <c r="D10" s="451"/>
      <c r="E10" s="445" t="s">
        <v>16</v>
      </c>
      <c r="F10" s="446"/>
      <c r="G10" s="445" t="s">
        <v>14</v>
      </c>
      <c r="H10" s="446"/>
      <c r="I10" s="445" t="s">
        <v>5</v>
      </c>
      <c r="J10" s="446"/>
      <c r="K10" s="445" t="s">
        <v>15</v>
      </c>
      <c r="L10" s="446"/>
      <c r="M10" s="445" t="s">
        <v>17</v>
      </c>
      <c r="N10" s="446"/>
      <c r="O10" s="436" t="s">
        <v>75</v>
      </c>
      <c r="P10" s="437"/>
      <c r="Q10" s="438"/>
    </row>
    <row r="11" spans="1:18" ht="39" customHeight="1" thickBot="1">
      <c r="A11" s="453"/>
      <c r="B11" s="449"/>
      <c r="C11" s="241" t="s">
        <v>95</v>
      </c>
      <c r="D11" s="242" t="s">
        <v>8</v>
      </c>
      <c r="E11" s="241" t="s">
        <v>95</v>
      </c>
      <c r="F11" s="242" t="s">
        <v>8</v>
      </c>
      <c r="G11" s="241" t="s">
        <v>95</v>
      </c>
      <c r="H11" s="242" t="s">
        <v>8</v>
      </c>
      <c r="I11" s="241" t="s">
        <v>95</v>
      </c>
      <c r="J11" s="242" t="s">
        <v>8</v>
      </c>
      <c r="K11" s="241" t="s">
        <v>95</v>
      </c>
      <c r="L11" s="242" t="s">
        <v>8</v>
      </c>
      <c r="M11" s="241" t="s">
        <v>95</v>
      </c>
      <c r="N11" s="242" t="s">
        <v>8</v>
      </c>
      <c r="O11" s="407"/>
      <c r="P11" s="439"/>
      <c r="Q11" s="440"/>
    </row>
    <row r="12" spans="1:18" ht="30" customHeight="1" thickBot="1">
      <c r="A12" s="59" t="s">
        <v>82</v>
      </c>
      <c r="B12" s="47">
        <v>2013</v>
      </c>
      <c r="C12" s="48"/>
      <c r="D12" s="49"/>
      <c r="E12" s="50"/>
      <c r="F12" s="51"/>
      <c r="G12" s="50" t="s">
        <v>29</v>
      </c>
      <c r="H12" s="51"/>
      <c r="I12" s="52"/>
      <c r="J12" s="53"/>
      <c r="K12" s="52"/>
      <c r="L12" s="53"/>
      <c r="M12" s="52"/>
      <c r="N12" s="53"/>
      <c r="O12" s="441"/>
      <c r="P12" s="380"/>
      <c r="Q12" s="381"/>
    </row>
    <row r="13" spans="1:18" ht="30" customHeight="1" thickBot="1">
      <c r="A13" s="363" t="s">
        <v>56</v>
      </c>
      <c r="B13" s="54">
        <v>2014</v>
      </c>
      <c r="C13" s="227"/>
      <c r="D13" s="228"/>
      <c r="E13" s="227"/>
      <c r="F13" s="228"/>
      <c r="G13" s="105" t="s">
        <v>29</v>
      </c>
      <c r="H13" s="106" t="s">
        <v>29</v>
      </c>
      <c r="I13" s="105"/>
      <c r="J13" s="106"/>
      <c r="K13" s="105" t="s">
        <v>29</v>
      </c>
      <c r="L13" s="106" t="s">
        <v>29</v>
      </c>
      <c r="M13" s="235"/>
      <c r="N13" s="90"/>
      <c r="O13" s="442" t="s">
        <v>131</v>
      </c>
      <c r="P13" s="443"/>
      <c r="Q13" s="444"/>
    </row>
    <row r="14" spans="1:18" ht="30.75" customHeight="1">
      <c r="A14" s="288"/>
      <c r="B14" s="54">
        <v>2015</v>
      </c>
      <c r="C14" s="229"/>
      <c r="D14" s="230"/>
      <c r="E14" s="229"/>
      <c r="F14" s="230"/>
      <c r="G14" s="233" t="s">
        <v>29</v>
      </c>
      <c r="H14" s="91" t="s">
        <v>29</v>
      </c>
      <c r="I14" s="281" t="s">
        <v>29</v>
      </c>
      <c r="J14" s="280"/>
      <c r="K14" s="281" t="s">
        <v>29</v>
      </c>
      <c r="L14" s="280" t="s">
        <v>29</v>
      </c>
      <c r="M14" s="281"/>
      <c r="N14" s="280"/>
      <c r="O14" s="442" t="s">
        <v>150</v>
      </c>
      <c r="P14" s="443"/>
      <c r="Q14" s="444"/>
    </row>
    <row r="15" spans="1:18" ht="30" customHeight="1" thickBot="1">
      <c r="A15" s="289"/>
      <c r="B15" s="55">
        <v>2016</v>
      </c>
      <c r="C15" s="231"/>
      <c r="D15" s="232"/>
      <c r="E15" s="231"/>
      <c r="F15" s="232"/>
      <c r="G15" s="234"/>
      <c r="H15" s="92"/>
      <c r="I15" s="234"/>
      <c r="J15" s="92"/>
      <c r="K15" s="234"/>
      <c r="L15" s="92"/>
      <c r="M15" s="234"/>
      <c r="N15" s="92"/>
      <c r="O15" s="418"/>
      <c r="P15" s="419"/>
      <c r="Q15" s="420"/>
    </row>
    <row r="16" spans="1:18" ht="30" customHeight="1">
      <c r="A16" s="12"/>
      <c r="B16" s="12"/>
      <c r="C16" s="13"/>
      <c r="D16" s="13"/>
      <c r="E16" s="12"/>
      <c r="F16" s="12"/>
      <c r="G16" s="7"/>
      <c r="H16" s="7"/>
      <c r="I16" s="7"/>
      <c r="J16" s="7"/>
      <c r="K16" s="7"/>
      <c r="L16" s="7"/>
      <c r="M16" s="7"/>
      <c r="N16" s="7"/>
    </row>
    <row r="17" spans="1:14" ht="30" customHeight="1">
      <c r="A17" s="8"/>
      <c r="B17" s="8"/>
      <c r="C17" s="8"/>
      <c r="D17" s="8"/>
      <c r="E17" s="8"/>
      <c r="F17" s="8"/>
      <c r="G17" s="5"/>
      <c r="H17" s="5"/>
      <c r="I17" s="5"/>
      <c r="J17" s="5"/>
      <c r="K17" s="5"/>
      <c r="L17" s="5"/>
      <c r="M17" s="5"/>
      <c r="N17" s="5"/>
    </row>
    <row r="18" spans="1:14" ht="30" customHeight="1">
      <c r="A18" s="8"/>
      <c r="B18" s="8"/>
      <c r="C18" s="8"/>
      <c r="D18" s="8"/>
      <c r="E18" s="8"/>
      <c r="F18" s="8"/>
      <c r="G18" s="5"/>
      <c r="H18" s="5"/>
      <c r="I18" s="5"/>
      <c r="J18" s="5"/>
      <c r="K18" s="5"/>
      <c r="L18" s="5"/>
      <c r="M18" s="5"/>
      <c r="N18" s="5"/>
    </row>
    <row r="19" spans="1:14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0" customHeight="1">
      <c r="A22" s="1"/>
      <c r="B22" s="1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</row>
    <row r="23" spans="1:14" ht="15" customHeight="1">
      <c r="A23" s="1"/>
      <c r="B23" s="1"/>
      <c r="C23" s="4"/>
      <c r="D23" s="4"/>
      <c r="E23" s="4"/>
      <c r="F23" s="4"/>
    </row>
    <row r="24" spans="1:14" ht="15" customHeight="1">
      <c r="A24" s="1"/>
      <c r="B24" s="1"/>
      <c r="C24" s="4"/>
      <c r="D24" s="4"/>
      <c r="E24" s="4"/>
      <c r="F24" s="4"/>
    </row>
    <row r="25" spans="1:14" ht="27.75" customHeight="1">
      <c r="A25" s="5"/>
      <c r="B25" s="5"/>
      <c r="C25" s="2"/>
      <c r="D25" s="2"/>
      <c r="E25" s="2"/>
      <c r="F25" s="2"/>
    </row>
    <row r="26" spans="1:14">
      <c r="A26" s="5"/>
      <c r="B26" s="5"/>
      <c r="C26" s="5"/>
      <c r="D26" s="5"/>
      <c r="E26" s="5"/>
      <c r="F26" s="5"/>
    </row>
  </sheetData>
  <mergeCells count="23">
    <mergeCell ref="A13:A15"/>
    <mergeCell ref="B10:B11"/>
    <mergeCell ref="C10:D10"/>
    <mergeCell ref="E10:F10"/>
    <mergeCell ref="G10:H10"/>
    <mergeCell ref="A10:A11"/>
    <mergeCell ref="B3:Q3"/>
    <mergeCell ref="A2:Q2"/>
    <mergeCell ref="A1:Q1"/>
    <mergeCell ref="B7:Q7"/>
    <mergeCell ref="B6:Q6"/>
    <mergeCell ref="B5:Q5"/>
    <mergeCell ref="B4:Q4"/>
    <mergeCell ref="B8:Q8"/>
    <mergeCell ref="I10:J10"/>
    <mergeCell ref="K10:L10"/>
    <mergeCell ref="M10:N10"/>
    <mergeCell ref="O10:Q11"/>
    <mergeCell ref="O12:Q12"/>
    <mergeCell ref="O13:Q13"/>
    <mergeCell ref="O14:Q14"/>
    <mergeCell ref="O15:Q15"/>
    <mergeCell ref="B9:Q9"/>
  </mergeCells>
  <pageMargins left="0.25" right="0.25" top="0.75" bottom="0.75" header="0.3" footer="0.3"/>
  <pageSetup paperSize="9" scale="66" orientation="landscape" r:id="rId1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opLeftCell="A5" zoomScale="60" zoomScaleNormal="60" workbookViewId="0">
      <selection activeCell="D13" sqref="D13"/>
    </sheetView>
  </sheetViews>
  <sheetFormatPr defaultColWidth="9.140625" defaultRowHeight="15"/>
  <cols>
    <col min="1" max="2" width="23.28515625" customWidth="1"/>
    <col min="3" max="3" width="90.5703125" customWidth="1"/>
    <col min="4" max="4" width="85.5703125" customWidth="1"/>
    <col min="5" max="5" width="24.85546875" customWidth="1"/>
    <col min="6" max="6" width="23.7109375" customWidth="1"/>
    <col min="7" max="7" width="26" customWidth="1"/>
    <col min="8" max="8" width="23.7109375" customWidth="1"/>
  </cols>
  <sheetData>
    <row r="1" spans="1:6" ht="50.1" customHeight="1" thickBot="1">
      <c r="A1" s="357" t="s">
        <v>31</v>
      </c>
      <c r="B1" s="358"/>
      <c r="C1" s="358"/>
      <c r="D1" s="456"/>
      <c r="E1" s="14"/>
    </row>
    <row r="2" spans="1:6" ht="78" customHeight="1" thickBot="1">
      <c r="A2" s="457" t="s">
        <v>132</v>
      </c>
      <c r="B2" s="361"/>
      <c r="C2" s="361"/>
      <c r="D2" s="458"/>
      <c r="E2" s="10"/>
      <c r="F2" s="10"/>
    </row>
    <row r="3" spans="1:6" ht="69" customHeight="1" thickBot="1">
      <c r="A3" s="16" t="s">
        <v>33</v>
      </c>
      <c r="B3" s="342" t="s">
        <v>88</v>
      </c>
      <c r="C3" s="343"/>
      <c r="D3" s="459"/>
      <c r="E3" s="11"/>
      <c r="F3" s="11"/>
    </row>
    <row r="4" spans="1:6" ht="59.25" customHeight="1">
      <c r="A4" s="34" t="s">
        <v>38</v>
      </c>
      <c r="B4" s="339" t="s">
        <v>88</v>
      </c>
      <c r="C4" s="340"/>
      <c r="D4" s="465"/>
    </row>
    <row r="5" spans="1:6" ht="39.75" customHeight="1">
      <c r="A5" s="35" t="s">
        <v>82</v>
      </c>
      <c r="B5" s="404" t="s">
        <v>89</v>
      </c>
      <c r="C5" s="405"/>
      <c r="D5" s="462"/>
    </row>
    <row r="6" spans="1:6" ht="39.75" customHeight="1">
      <c r="A6" s="35" t="s">
        <v>73</v>
      </c>
      <c r="B6" s="404" t="s">
        <v>133</v>
      </c>
      <c r="C6" s="405"/>
      <c r="D6" s="462"/>
    </row>
    <row r="7" spans="1:6" ht="37.5" customHeight="1">
      <c r="A7" s="36" t="s">
        <v>43</v>
      </c>
      <c r="B7" s="466" t="s">
        <v>9</v>
      </c>
      <c r="C7" s="467"/>
      <c r="D7" s="462"/>
    </row>
    <row r="8" spans="1:6" ht="38.25" customHeight="1">
      <c r="A8" s="36" t="s">
        <v>45</v>
      </c>
      <c r="B8" s="460" t="s">
        <v>69</v>
      </c>
      <c r="C8" s="461"/>
      <c r="D8" s="462"/>
    </row>
    <row r="9" spans="1:6" ht="54" customHeight="1" thickBot="1">
      <c r="A9" s="38" t="s">
        <v>71</v>
      </c>
      <c r="B9" s="398" t="s">
        <v>87</v>
      </c>
      <c r="C9" s="399"/>
      <c r="D9" s="463"/>
    </row>
    <row r="10" spans="1:6" ht="39" customHeight="1" thickBot="1">
      <c r="A10" s="32"/>
      <c r="B10" s="100" t="s">
        <v>77</v>
      </c>
      <c r="C10" s="413" t="s">
        <v>75</v>
      </c>
      <c r="D10" s="464"/>
    </row>
    <row r="11" spans="1:6" ht="59.25" customHeight="1" thickBot="1">
      <c r="A11" s="68" t="s">
        <v>82</v>
      </c>
      <c r="B11" s="56"/>
      <c r="C11" s="240" t="s">
        <v>91</v>
      </c>
      <c r="D11" s="240" t="s">
        <v>90</v>
      </c>
    </row>
    <row r="12" spans="1:6" ht="35.1" customHeight="1">
      <c r="A12" s="454" t="s">
        <v>78</v>
      </c>
      <c r="B12" s="69">
        <v>2014</v>
      </c>
      <c r="C12" s="93" t="s">
        <v>134</v>
      </c>
      <c r="D12" s="93"/>
    </row>
    <row r="13" spans="1:6" ht="76.5" customHeight="1">
      <c r="A13" s="355"/>
      <c r="B13" s="44">
        <v>2015</v>
      </c>
      <c r="C13" s="271" t="s">
        <v>149</v>
      </c>
      <c r="D13" s="272"/>
    </row>
    <row r="14" spans="1:6" ht="35.1" customHeight="1" thickBot="1">
      <c r="A14" s="455"/>
      <c r="B14" s="45">
        <v>2016</v>
      </c>
      <c r="C14" s="94"/>
      <c r="D14" s="121"/>
    </row>
    <row r="15" spans="1:6" ht="28.5" customHeight="1">
      <c r="A15" s="3"/>
      <c r="B15" s="3"/>
      <c r="C15" s="1"/>
    </row>
    <row r="16" spans="1:6" ht="30" customHeight="1">
      <c r="A16" s="8"/>
      <c r="B16" s="8"/>
      <c r="C16" s="8"/>
    </row>
    <row r="17" spans="1:3" ht="30" customHeight="1">
      <c r="A17" s="8"/>
      <c r="B17" s="8"/>
      <c r="C17" s="8"/>
    </row>
    <row r="18" spans="1:3" ht="30" customHeight="1">
      <c r="A18" s="8"/>
      <c r="B18" s="8"/>
      <c r="C18" s="8"/>
    </row>
    <row r="19" spans="1:3" ht="30" customHeight="1">
      <c r="A19" s="8"/>
      <c r="B19" s="8"/>
      <c r="C19" s="8"/>
    </row>
    <row r="20" spans="1:3" ht="30" customHeight="1">
      <c r="A20" s="5"/>
      <c r="B20" s="5"/>
      <c r="C20" s="5"/>
    </row>
    <row r="21" spans="1:3" ht="30" customHeight="1">
      <c r="A21" s="5"/>
      <c r="B21" s="5"/>
      <c r="C21" s="5"/>
    </row>
    <row r="22" spans="1:3" ht="30" customHeight="1">
      <c r="A22" s="5"/>
      <c r="B22" s="5"/>
      <c r="C22" s="5"/>
    </row>
    <row r="23" spans="1:3" ht="30" customHeight="1">
      <c r="A23" s="1"/>
      <c r="B23" s="1"/>
      <c r="C23" s="4"/>
    </row>
    <row r="24" spans="1:3" ht="15" customHeight="1">
      <c r="A24" s="1"/>
      <c r="B24" s="1"/>
      <c r="C24" s="4"/>
    </row>
    <row r="25" spans="1:3" ht="15" customHeight="1">
      <c r="A25" s="1"/>
      <c r="B25" s="1"/>
      <c r="C25" s="4"/>
    </row>
    <row r="26" spans="1:3" ht="27.75" customHeight="1">
      <c r="A26" s="5"/>
      <c r="B26" s="5"/>
      <c r="C26" s="2"/>
    </row>
    <row r="27" spans="1:3">
      <c r="A27" s="5"/>
      <c r="B27" s="5"/>
      <c r="C27" s="5"/>
    </row>
  </sheetData>
  <mergeCells count="11">
    <mergeCell ref="A12:A14"/>
    <mergeCell ref="A1:D1"/>
    <mergeCell ref="A2:D2"/>
    <mergeCell ref="B3:D3"/>
    <mergeCell ref="B8:D8"/>
    <mergeCell ref="B9:D9"/>
    <mergeCell ref="C10:D10"/>
    <mergeCell ref="B4:D4"/>
    <mergeCell ref="B5:D5"/>
    <mergeCell ref="B6:D6"/>
    <mergeCell ref="B7:D7"/>
  </mergeCells>
  <pageMargins left="0.25" right="0.25" top="0.75" bottom="0.75" header="0.3" footer="0.3"/>
  <pageSetup paperSize="9" scale="64" orientation="landscape" r:id="rId1"/>
  <rowBreaks count="1" manualBreakCount="1">
    <brk id="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opLeftCell="A6" zoomScale="70" zoomScaleNormal="70" workbookViewId="0">
      <selection sqref="A1:Q16"/>
    </sheetView>
  </sheetViews>
  <sheetFormatPr defaultColWidth="9.140625" defaultRowHeight="15"/>
  <cols>
    <col min="1" max="1" width="24.42578125" customWidth="1"/>
    <col min="2" max="2" width="11.42578125" customWidth="1"/>
    <col min="3" max="14" width="10.7109375" customWidth="1"/>
    <col min="15" max="15" width="13.28515625" customWidth="1"/>
    <col min="16" max="16" width="9.140625" customWidth="1"/>
    <col min="17" max="17" width="51.85546875" customWidth="1"/>
    <col min="18" max="18" width="24.85546875" customWidth="1"/>
    <col min="19" max="19" width="23.7109375" customWidth="1"/>
    <col min="20" max="20" width="26" customWidth="1"/>
    <col min="21" max="21" width="23.7109375" customWidth="1"/>
  </cols>
  <sheetData>
    <row r="1" spans="1:19" ht="50.1" customHeight="1" thickBot="1">
      <c r="A1" s="357" t="s">
        <v>31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9"/>
      <c r="R1" s="14"/>
    </row>
    <row r="2" spans="1:19" ht="71.25" customHeight="1" thickBot="1">
      <c r="A2" s="482" t="s">
        <v>84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  <c r="R2" s="10"/>
      <c r="S2" s="10"/>
    </row>
    <row r="3" spans="1:19" ht="49.5" customHeight="1" thickBot="1">
      <c r="A3" s="16" t="s">
        <v>60</v>
      </c>
      <c r="B3" s="342" t="s">
        <v>144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11"/>
      <c r="S3" s="11"/>
    </row>
    <row r="4" spans="1:19" ht="42" customHeight="1">
      <c r="A4" s="34" t="s">
        <v>38</v>
      </c>
      <c r="B4" s="293" t="s">
        <v>144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9" ht="42" customHeight="1">
      <c r="A5" s="35" t="s">
        <v>82</v>
      </c>
      <c r="B5" s="327" t="s">
        <v>135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9" ht="42" customHeight="1">
      <c r="A6" s="35" t="s">
        <v>73</v>
      </c>
      <c r="B6" s="327" t="s">
        <v>136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9"/>
    </row>
    <row r="7" spans="1:19" ht="42" customHeight="1">
      <c r="A7" s="36" t="s">
        <v>43</v>
      </c>
      <c r="B7" s="426" t="s">
        <v>10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</row>
    <row r="8" spans="1:19" ht="42" customHeight="1">
      <c r="A8" s="36" t="s">
        <v>45</v>
      </c>
      <c r="B8" s="316" t="s">
        <v>69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9" ht="42" customHeight="1" thickBot="1">
      <c r="A9" s="38" t="s">
        <v>71</v>
      </c>
      <c r="B9" s="481" t="s">
        <v>137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1"/>
    </row>
    <row r="10" spans="1:19" ht="39" customHeight="1" thickBot="1">
      <c r="A10" s="452"/>
      <c r="B10" s="478" t="s">
        <v>77</v>
      </c>
      <c r="C10" s="436" t="s">
        <v>12</v>
      </c>
      <c r="D10" s="479"/>
      <c r="E10" s="436" t="s">
        <v>13</v>
      </c>
      <c r="F10" s="479"/>
      <c r="G10" s="436" t="s">
        <v>14</v>
      </c>
      <c r="H10" s="479"/>
      <c r="I10" s="436" t="s">
        <v>5</v>
      </c>
      <c r="J10" s="479"/>
      <c r="K10" s="436" t="s">
        <v>15</v>
      </c>
      <c r="L10" s="479"/>
      <c r="M10" s="436" t="s">
        <v>17</v>
      </c>
      <c r="N10" s="479"/>
      <c r="O10" s="436" t="s">
        <v>75</v>
      </c>
      <c r="P10" s="437"/>
      <c r="Q10" s="438"/>
    </row>
    <row r="11" spans="1:19" ht="39" customHeight="1" thickBot="1">
      <c r="A11" s="453"/>
      <c r="B11" s="413"/>
      <c r="C11" s="257" t="s">
        <v>85</v>
      </c>
      <c r="D11" s="70" t="s">
        <v>86</v>
      </c>
      <c r="E11" s="257" t="s">
        <v>85</v>
      </c>
      <c r="F11" s="70" t="s">
        <v>86</v>
      </c>
      <c r="G11" s="257" t="s">
        <v>85</v>
      </c>
      <c r="H11" s="70" t="s">
        <v>86</v>
      </c>
      <c r="I11" s="257" t="s">
        <v>85</v>
      </c>
      <c r="J11" s="70" t="s">
        <v>86</v>
      </c>
      <c r="K11" s="257" t="s">
        <v>85</v>
      </c>
      <c r="L11" s="70" t="s">
        <v>86</v>
      </c>
      <c r="M11" s="257" t="s">
        <v>85</v>
      </c>
      <c r="N11" s="70" t="s">
        <v>86</v>
      </c>
      <c r="O11" s="480"/>
      <c r="P11" s="439"/>
      <c r="Q11" s="440"/>
    </row>
    <row r="12" spans="1:19" ht="39" customHeight="1" thickBot="1">
      <c r="A12" s="59" t="s">
        <v>82</v>
      </c>
      <c r="B12" s="256">
        <v>2013</v>
      </c>
      <c r="C12" s="48"/>
      <c r="D12" s="49"/>
      <c r="E12" s="236"/>
      <c r="F12" s="237"/>
      <c r="G12" s="236"/>
      <c r="H12" s="237"/>
      <c r="I12" s="48"/>
      <c r="J12" s="49"/>
      <c r="K12" s="48"/>
      <c r="L12" s="49"/>
      <c r="M12" s="48"/>
      <c r="N12" s="49"/>
      <c r="O12" s="468"/>
      <c r="P12" s="469"/>
      <c r="Q12" s="470"/>
    </row>
    <row r="13" spans="1:19" ht="35.1" customHeight="1">
      <c r="A13" s="363" t="s">
        <v>56</v>
      </c>
      <c r="B13" s="74">
        <v>2014</v>
      </c>
      <c r="C13" s="227"/>
      <c r="D13" s="228"/>
      <c r="E13" s="227"/>
      <c r="F13" s="228"/>
      <c r="G13" s="105" t="s">
        <v>29</v>
      </c>
      <c r="H13" s="106"/>
      <c r="I13" s="105" t="s">
        <v>29</v>
      </c>
      <c r="J13" s="106"/>
      <c r="K13" s="105" t="s">
        <v>29</v>
      </c>
      <c r="L13" s="90"/>
      <c r="M13" s="235"/>
      <c r="N13" s="90"/>
      <c r="O13" s="471" t="s">
        <v>138</v>
      </c>
      <c r="P13" s="472"/>
      <c r="Q13" s="473"/>
    </row>
    <row r="14" spans="1:19" ht="35.1" customHeight="1">
      <c r="A14" s="288"/>
      <c r="B14" s="75">
        <v>2015</v>
      </c>
      <c r="C14" s="273"/>
      <c r="D14" s="274"/>
      <c r="E14" s="273"/>
      <c r="F14" s="274"/>
      <c r="G14" s="275"/>
      <c r="H14" s="276"/>
      <c r="I14" s="275"/>
      <c r="J14" s="276"/>
      <c r="K14" s="275"/>
      <c r="L14" s="276"/>
      <c r="M14" s="275"/>
      <c r="N14" s="276"/>
      <c r="O14" s="474"/>
      <c r="P14" s="475"/>
      <c r="Q14" s="476"/>
    </row>
    <row r="15" spans="1:19" ht="35.1" customHeight="1" thickBot="1">
      <c r="A15" s="289"/>
      <c r="B15" s="76">
        <v>2016</v>
      </c>
      <c r="C15" s="231"/>
      <c r="D15" s="232"/>
      <c r="E15" s="231"/>
      <c r="F15" s="232"/>
      <c r="G15" s="234"/>
      <c r="H15" s="92"/>
      <c r="I15" s="234"/>
      <c r="J15" s="92"/>
      <c r="K15" s="234"/>
      <c r="L15" s="92"/>
      <c r="M15" s="234"/>
      <c r="N15" s="92"/>
      <c r="O15" s="477"/>
      <c r="P15" s="419"/>
      <c r="Q15" s="420"/>
    </row>
    <row r="16" spans="1:19" ht="30" customHeight="1">
      <c r="A16" s="12"/>
      <c r="B16" s="12"/>
      <c r="C16" s="13"/>
      <c r="D16" s="13"/>
      <c r="E16" s="12"/>
      <c r="F16" s="12"/>
      <c r="G16" s="7"/>
      <c r="H16" s="7"/>
      <c r="I16" s="7"/>
      <c r="J16" s="7"/>
      <c r="K16" s="7"/>
      <c r="L16" s="7"/>
      <c r="M16" s="7"/>
      <c r="N16" s="7"/>
    </row>
    <row r="17" spans="1:14" ht="30" customHeight="1">
      <c r="A17" s="8"/>
      <c r="B17" s="8"/>
      <c r="C17" s="8"/>
      <c r="D17" s="8"/>
      <c r="E17" s="9"/>
      <c r="F17" s="9"/>
      <c r="G17" s="5"/>
      <c r="H17" s="5"/>
      <c r="I17" s="5"/>
      <c r="J17" s="5"/>
      <c r="K17" s="5"/>
      <c r="L17" s="5"/>
      <c r="M17" s="5"/>
      <c r="N17" s="5"/>
    </row>
    <row r="18" spans="1:14" ht="30" customHeight="1">
      <c r="A18" s="8"/>
      <c r="B18" s="8"/>
      <c r="C18" s="8"/>
      <c r="D18" s="8"/>
      <c r="E18" s="8"/>
      <c r="F18" s="8"/>
      <c r="G18" s="5"/>
      <c r="H18" s="5"/>
      <c r="I18" s="5"/>
      <c r="J18" s="5"/>
      <c r="K18" s="5"/>
      <c r="L18" s="5"/>
      <c r="M18" s="5"/>
      <c r="N18" s="5"/>
    </row>
    <row r="19" spans="1:14" ht="30" customHeight="1">
      <c r="A19" s="8"/>
      <c r="B19" s="8"/>
      <c r="C19" s="8"/>
      <c r="D19" s="8"/>
      <c r="E19" s="8"/>
      <c r="F19" s="8"/>
      <c r="G19" s="5"/>
      <c r="H19" s="5"/>
      <c r="I19" s="5"/>
      <c r="J19" s="5"/>
      <c r="K19" s="5"/>
      <c r="L19" s="5"/>
      <c r="M19" s="5"/>
      <c r="N19" s="5"/>
    </row>
    <row r="20" spans="1:14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30" customHeight="1">
      <c r="A23" s="1"/>
      <c r="B23" s="1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</row>
    <row r="24" spans="1:14" ht="15" customHeight="1">
      <c r="A24" s="1"/>
      <c r="B24" s="1"/>
      <c r="C24" s="4"/>
      <c r="D24" s="4"/>
      <c r="E24" s="4"/>
      <c r="F24" s="4"/>
    </row>
    <row r="25" spans="1:14" ht="15" customHeight="1">
      <c r="A25" s="1"/>
      <c r="B25" s="1"/>
      <c r="C25" s="4"/>
      <c r="D25" s="4"/>
      <c r="E25" s="4"/>
      <c r="F25" s="4"/>
    </row>
    <row r="26" spans="1:14" ht="27.75" customHeight="1">
      <c r="A26" s="5"/>
      <c r="B26" s="5"/>
      <c r="C26" s="2"/>
      <c r="D26" s="2"/>
      <c r="E26" s="2"/>
      <c r="F26" s="2"/>
    </row>
    <row r="27" spans="1:14">
      <c r="A27" s="5"/>
      <c r="B27" s="5"/>
      <c r="C27" s="5"/>
      <c r="D27" s="5"/>
      <c r="E27" s="5"/>
      <c r="F27" s="5"/>
    </row>
  </sheetData>
  <mergeCells count="23">
    <mergeCell ref="B6:Q6"/>
    <mergeCell ref="B7:Q7"/>
    <mergeCell ref="B8:Q8"/>
    <mergeCell ref="B9:Q9"/>
    <mergeCell ref="A1:Q1"/>
    <mergeCell ref="A2:Q2"/>
    <mergeCell ref="B3:Q3"/>
    <mergeCell ref="B4:Q4"/>
    <mergeCell ref="B5:Q5"/>
    <mergeCell ref="O12:Q12"/>
    <mergeCell ref="O13:Q13"/>
    <mergeCell ref="O14:Q14"/>
    <mergeCell ref="O15:Q15"/>
    <mergeCell ref="A10:A11"/>
    <mergeCell ref="B10:B11"/>
    <mergeCell ref="C10:D10"/>
    <mergeCell ref="E10:F10"/>
    <mergeCell ref="O10:Q11"/>
    <mergeCell ref="A13:A15"/>
    <mergeCell ref="G10:H10"/>
    <mergeCell ref="I10:J10"/>
    <mergeCell ref="K10:L10"/>
    <mergeCell ref="M10:N10"/>
  </mergeCells>
  <pageMargins left="0.25" right="0.25" top="0.75" bottom="0.75" header="0.3" footer="0.3"/>
  <pageSetup paperSize="9" scale="59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G1 Área queim.UC</vt:lpstr>
      <vt:lpstr>G2 Área queim.MP+AF</vt:lpstr>
      <vt:lpstr>G3 Progr. Alt</vt:lpstr>
      <vt:lpstr>C1 I1 Alternativas</vt:lpstr>
      <vt:lpstr>C1 I2 PO em MP</vt:lpstr>
      <vt:lpstr>C1 I3 PP em UC</vt:lpstr>
      <vt:lpstr>C2 I1 Termo de Comp.</vt:lpstr>
      <vt:lpstr>C3 I1 Sist. Monit.</vt:lpstr>
      <vt:lpstr>C3 I2 GEE</vt:lpstr>
      <vt:lpstr>C4 I1 Instr. disseminados</vt:lpstr>
      <vt:lpstr>'C1 I1 Alternativas'!Area_de_impressao</vt:lpstr>
      <vt:lpstr>'C1 I2 PO em MP'!Area_de_impressao</vt:lpstr>
      <vt:lpstr>'C1 I3 PP em UC'!Area_de_impressao</vt:lpstr>
      <vt:lpstr>'C2 I1 Termo de Comp.'!Area_de_impressao</vt:lpstr>
      <vt:lpstr>'C3 I1 Sist. Monit.'!Area_de_impressao</vt:lpstr>
      <vt:lpstr>'C3 I2 GEE'!Area_de_impressao</vt:lpstr>
      <vt:lpstr>'C4 I1 Instr. disseminados'!Area_de_impressao</vt:lpstr>
      <vt:lpstr>'G1 Área queim.UC'!Area_de_impressao</vt:lpstr>
      <vt:lpstr>'G2 Área queim.MP+AF'!Area_de_impressao</vt:lpstr>
      <vt:lpstr>'G3 Progr. Alt'!Area_de_impressao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Parque</cp:lastModifiedBy>
  <cp:lastPrinted>2016-02-01T20:04:38Z</cp:lastPrinted>
  <dcterms:created xsi:type="dcterms:W3CDTF">2012-11-16T15:56:50Z</dcterms:created>
  <dcterms:modified xsi:type="dcterms:W3CDTF">2016-02-29T19:08:42Z</dcterms:modified>
</cp:coreProperties>
</file>